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75" windowWidth="12630" windowHeight="12390" tabRatio="619"/>
  </bookViews>
  <sheets>
    <sheet name="1 CESTA_opce napomene" sheetId="5" r:id="rId1"/>
    <sheet name="1 cesta" sheetId="12" r:id="rId2"/>
    <sheet name="2 odvodnja" sheetId="13" r:id="rId3"/>
    <sheet name="3 voda - opce napomene" sheetId="14" r:id="rId4"/>
    <sheet name="3 voda" sheetId="15" r:id="rId5"/>
    <sheet name="4 elektro" sheetId="16" r:id="rId6"/>
    <sheet name="5 sveukupna rek" sheetId="17" r:id="rId7"/>
  </sheets>
  <definedNames>
    <definedName name="_xlnm.Print_Area" localSheetId="1">'1 cesta'!$A$1:$G$655</definedName>
    <definedName name="_xlnm.Print_Area" localSheetId="0">'1 CESTA_opce napomene'!$A$1:$D$31</definedName>
    <definedName name="_xlnm.Print_Area" localSheetId="2">'2 odvodnja'!$A$1:$G$411</definedName>
    <definedName name="_xlnm.Print_Area" localSheetId="4">'3 voda'!$A$1:$F$360</definedName>
    <definedName name="_xlnm.Print_Area" localSheetId="5">'4 elektro'!$A$1:$F$164</definedName>
    <definedName name="_xlnm.Print_Area" localSheetId="6">'5 sveukupna rek'!$A$1:$H$46</definedName>
    <definedName name="_xlnm.Print_Titles" localSheetId="1">'1 cesta'!$1:$6</definedName>
    <definedName name="_xlnm.Print_Titles" localSheetId="0">'1 CESTA_opce napomene'!$1:$5</definedName>
    <definedName name="_xlnm.Print_Titles" localSheetId="2">'2 odvodnja'!$1:$5</definedName>
  </definedNames>
  <calcPr calcId="145621"/>
</workbook>
</file>

<file path=xl/calcChain.xml><?xml version="1.0" encoding="utf-8"?>
<calcChain xmlns="http://schemas.openxmlformats.org/spreadsheetml/2006/main">
  <c r="F9" i="16" l="1"/>
  <c r="F145" i="16" l="1"/>
  <c r="F143" i="16"/>
  <c r="F141" i="16"/>
  <c r="F139" i="16"/>
  <c r="F137" i="16"/>
  <c r="F135" i="16"/>
  <c r="F121" i="16"/>
  <c r="F119" i="16"/>
  <c r="F117" i="16"/>
  <c r="F95" i="16"/>
  <c r="F91" i="16"/>
  <c r="F89" i="16"/>
  <c r="F87" i="16"/>
  <c r="F85" i="16"/>
  <c r="F83" i="16"/>
  <c r="F81" i="16"/>
  <c r="F79" i="16"/>
  <c r="F77" i="16"/>
  <c r="F73" i="16"/>
  <c r="F71" i="16"/>
  <c r="F69" i="16"/>
  <c r="F67" i="16"/>
  <c r="F65" i="16"/>
  <c r="F63" i="16"/>
  <c r="F61" i="16"/>
  <c r="F59" i="16"/>
  <c r="F57" i="16"/>
  <c r="F55" i="16"/>
  <c r="F53" i="16"/>
  <c r="F47" i="16"/>
  <c r="F45" i="16"/>
  <c r="F43" i="16"/>
  <c r="F41" i="16"/>
  <c r="F39" i="16"/>
  <c r="F35" i="16"/>
  <c r="F33" i="16"/>
  <c r="F31" i="16"/>
  <c r="F29" i="16"/>
  <c r="F27" i="16"/>
  <c r="F25" i="16"/>
  <c r="F23" i="16"/>
  <c r="F21" i="16"/>
  <c r="F19" i="16"/>
  <c r="F17" i="16"/>
  <c r="F15" i="16"/>
  <c r="F13" i="16"/>
  <c r="F11" i="16"/>
  <c r="F147" i="16" l="1"/>
  <c r="F157" i="16" s="1"/>
  <c r="F123" i="16"/>
  <c r="F155" i="16" s="1"/>
  <c r="F49" i="16"/>
  <c r="F153" i="16" s="1"/>
  <c r="F159" i="16" l="1"/>
  <c r="G21" i="17" s="1"/>
  <c r="F327" i="15"/>
  <c r="F329" i="15" s="1"/>
  <c r="F351" i="15" s="1"/>
  <c r="F319" i="15"/>
  <c r="F314" i="15"/>
  <c r="F306" i="15"/>
  <c r="F298" i="15"/>
  <c r="F297" i="15"/>
  <c r="F294" i="15"/>
  <c r="F291" i="15"/>
  <c r="F288" i="15"/>
  <c r="F287" i="15"/>
  <c r="F283" i="15"/>
  <c r="F280" i="15"/>
  <c r="F277" i="15"/>
  <c r="F273" i="15"/>
  <c r="F269" i="15"/>
  <c r="F265" i="15"/>
  <c r="F261" i="15"/>
  <c r="F252" i="15"/>
  <c r="F251" i="15"/>
  <c r="F250" i="15"/>
  <c r="F242" i="15"/>
  <c r="F241" i="15"/>
  <c r="F240" i="15"/>
  <c r="F234" i="15"/>
  <c r="F231" i="15"/>
  <c r="F230" i="15"/>
  <c r="F229" i="15"/>
  <c r="F228" i="15"/>
  <c r="F225" i="15"/>
  <c r="F224" i="15"/>
  <c r="F223" i="15"/>
  <c r="F222" i="15"/>
  <c r="F219" i="15"/>
  <c r="F218" i="15"/>
  <c r="F217" i="15"/>
  <c r="F216" i="15"/>
  <c r="F213" i="15"/>
  <c r="F212" i="15"/>
  <c r="F211" i="15"/>
  <c r="F210" i="15"/>
  <c r="F207" i="15"/>
  <c r="F202" i="15"/>
  <c r="F201" i="15"/>
  <c r="F198" i="15"/>
  <c r="F197" i="15"/>
  <c r="F192" i="15"/>
  <c r="F189" i="15"/>
  <c r="F183" i="15"/>
  <c r="F182" i="15"/>
  <c r="F179" i="15"/>
  <c r="F178" i="15"/>
  <c r="F171" i="15"/>
  <c r="F170" i="15"/>
  <c r="F167" i="15"/>
  <c r="F166" i="15"/>
  <c r="F159" i="15"/>
  <c r="F157" i="15"/>
  <c r="F155" i="15"/>
  <c r="F153" i="15"/>
  <c r="F151" i="15"/>
  <c r="F149" i="15"/>
  <c r="F147" i="15"/>
  <c r="F145" i="15"/>
  <c r="F143" i="15"/>
  <c r="F141" i="15"/>
  <c r="F139" i="15"/>
  <c r="F137" i="15"/>
  <c r="F135" i="15"/>
  <c r="F133" i="15"/>
  <c r="F131" i="15"/>
  <c r="F129" i="15"/>
  <c r="F127" i="15"/>
  <c r="F125" i="15"/>
  <c r="F123" i="15"/>
  <c r="F121" i="15"/>
  <c r="F119" i="15"/>
  <c r="F117" i="15"/>
  <c r="F115" i="15"/>
  <c r="F113" i="15"/>
  <c r="F108" i="15"/>
  <c r="D104" i="15"/>
  <c r="D103" i="15"/>
  <c r="F102" i="15"/>
  <c r="F99" i="15"/>
  <c r="F98" i="15"/>
  <c r="F97" i="15"/>
  <c r="F80" i="15"/>
  <c r="F77" i="15"/>
  <c r="F74" i="15"/>
  <c r="F70" i="15"/>
  <c r="F66" i="15"/>
  <c r="F62" i="15"/>
  <c r="F57" i="15"/>
  <c r="F53" i="15"/>
  <c r="F50" i="15"/>
  <c r="F45" i="15"/>
  <c r="F32" i="15"/>
  <c r="F24" i="15"/>
  <c r="F19" i="15"/>
  <c r="F18" i="15"/>
  <c r="F17" i="15"/>
  <c r="F16" i="15"/>
  <c r="F15" i="15"/>
  <c r="F14" i="15"/>
  <c r="F300" i="15" l="1"/>
  <c r="F347" i="15" s="1"/>
  <c r="F161" i="16"/>
  <c r="F163" i="16" s="1"/>
  <c r="F34" i="15"/>
  <c r="F339" i="15" s="1"/>
  <c r="F82" i="15"/>
  <c r="F341" i="15" s="1"/>
  <c r="F103" i="15"/>
  <c r="F104" i="15"/>
  <c r="F254" i="15"/>
  <c r="F345" i="15" s="1"/>
  <c r="F321" i="15"/>
  <c r="F349" i="15" s="1"/>
  <c r="F244" i="15" l="1"/>
  <c r="F343" i="15" s="1"/>
  <c r="F355" i="15" s="1"/>
  <c r="G19" i="17" s="1"/>
  <c r="G389" i="13"/>
  <c r="G388" i="13"/>
  <c r="G387" i="13"/>
  <c r="G385" i="13"/>
  <c r="G377" i="13"/>
  <c r="G372" i="13"/>
  <c r="G369" i="13"/>
  <c r="G368" i="13"/>
  <c r="G365" i="13"/>
  <c r="G364" i="13"/>
  <c r="G354" i="13"/>
  <c r="G351" i="13"/>
  <c r="G348" i="13"/>
  <c r="G347" i="13"/>
  <c r="G344" i="13"/>
  <c r="G340" i="13"/>
  <c r="G322" i="13"/>
  <c r="G318" i="13"/>
  <c r="G314" i="13"/>
  <c r="G296" i="13"/>
  <c r="G293" i="13"/>
  <c r="G283" i="13"/>
  <c r="G282" i="13"/>
  <c r="G279" i="13"/>
  <c r="G278" i="13"/>
  <c r="G268" i="13"/>
  <c r="G249" i="13"/>
  <c r="G246" i="13"/>
  <c r="G239" i="13"/>
  <c r="G236" i="13"/>
  <c r="G235" i="13"/>
  <c r="G228" i="13"/>
  <c r="G227" i="13"/>
  <c r="G221" i="13"/>
  <c r="G206" i="13"/>
  <c r="G200" i="13"/>
  <c r="G193" i="13"/>
  <c r="G183" i="13"/>
  <c r="G176" i="13"/>
  <c r="G168" i="13"/>
  <c r="G154" i="13"/>
  <c r="G153" i="13"/>
  <c r="G152" i="13"/>
  <c r="G151" i="13"/>
  <c r="G150" i="13"/>
  <c r="G149" i="13"/>
  <c r="G141" i="13"/>
  <c r="G134" i="13"/>
  <c r="G133" i="13"/>
  <c r="G132" i="13"/>
  <c r="G131" i="13"/>
  <c r="G130" i="13"/>
  <c r="G120" i="13"/>
  <c r="G119" i="13"/>
  <c r="G118" i="13"/>
  <c r="G117" i="13"/>
  <c r="G116" i="13"/>
  <c r="G115" i="13"/>
  <c r="G114" i="13"/>
  <c r="G103" i="13"/>
  <c r="G102" i="13"/>
  <c r="G101" i="13"/>
  <c r="G100" i="13"/>
  <c r="G99" i="13"/>
  <c r="G89" i="13"/>
  <c r="G88" i="13"/>
  <c r="G87" i="13"/>
  <c r="G86" i="13"/>
  <c r="G85" i="13"/>
  <c r="G84" i="13"/>
  <c r="G77" i="13"/>
  <c r="G70" i="13"/>
  <c r="G62" i="13"/>
  <c r="G61" i="13"/>
  <c r="G53" i="13"/>
  <c r="G52" i="13"/>
  <c r="G50" i="13"/>
  <c r="G33" i="13"/>
  <c r="G26" i="13"/>
  <c r="G25" i="13"/>
  <c r="G24" i="13"/>
  <c r="G22" i="13"/>
  <c r="F357" i="15" l="1"/>
  <c r="F359" i="15" s="1"/>
  <c r="G35" i="13"/>
  <c r="G399" i="13" s="1"/>
  <c r="G208" i="13"/>
  <c r="G401" i="13" s="1"/>
  <c r="G252" i="13"/>
  <c r="G402" i="13" s="1"/>
  <c r="G324" i="13"/>
  <c r="G403" i="13" s="1"/>
  <c r="G391" i="13"/>
  <c r="G404" i="13" s="1"/>
  <c r="G157" i="13"/>
  <c r="G400" i="13" s="1"/>
  <c r="G406" i="13" l="1"/>
  <c r="G17" i="17" s="1"/>
  <c r="G498" i="12"/>
  <c r="G497" i="12"/>
  <c r="G496" i="12"/>
  <c r="G495" i="12"/>
  <c r="G493" i="12"/>
  <c r="G492" i="12"/>
  <c r="G491" i="12"/>
  <c r="G490" i="12"/>
  <c r="G488" i="12"/>
  <c r="G487" i="12"/>
  <c r="G486" i="12"/>
  <c r="G485" i="12"/>
  <c r="S478" i="12"/>
  <c r="T478" i="12" s="1"/>
  <c r="G478" i="12"/>
  <c r="G472" i="12"/>
  <c r="G223" i="12"/>
  <c r="S111" i="12"/>
  <c r="G111" i="12"/>
  <c r="G408" i="13" l="1"/>
  <c r="G411" i="13" s="1"/>
  <c r="G501" i="12"/>
  <c r="S394" i="12"/>
  <c r="G394" i="12"/>
  <c r="S393" i="12"/>
  <c r="G393" i="12"/>
  <c r="S195" i="12"/>
  <c r="G195" i="12"/>
  <c r="S194" i="12"/>
  <c r="G194" i="12"/>
  <c r="S174" i="12"/>
  <c r="G174" i="12"/>
  <c r="S173" i="12"/>
  <c r="G173" i="12"/>
  <c r="G359" i="12" l="1"/>
  <c r="S116" i="12"/>
  <c r="G116" i="12"/>
  <c r="S153" i="12" l="1"/>
  <c r="G153" i="12"/>
  <c r="S106" i="12"/>
  <c r="G106" i="12"/>
  <c r="S163" i="12"/>
  <c r="G163" i="12"/>
  <c r="S184" i="12"/>
  <c r="G184" i="12"/>
  <c r="S183" i="12"/>
  <c r="G183" i="12"/>
  <c r="S162" i="12"/>
  <c r="G162" i="12"/>
  <c r="S190" i="12"/>
  <c r="G190" i="12"/>
  <c r="S169" i="12"/>
  <c r="G169" i="12"/>
  <c r="S189" i="12"/>
  <c r="G189" i="12"/>
  <c r="S168" i="12"/>
  <c r="G168" i="12"/>
  <c r="S167" i="12"/>
  <c r="G167" i="12"/>
  <c r="S187" i="12"/>
  <c r="G187" i="12"/>
  <c r="S186" i="12"/>
  <c r="G186" i="12"/>
  <c r="S165" i="12"/>
  <c r="G165" i="12"/>
  <c r="S166" i="12"/>
  <c r="G166" i="12"/>
  <c r="S178" i="12"/>
  <c r="G178" i="12"/>
  <c r="S199" i="12"/>
  <c r="G199" i="12"/>
  <c r="S193" i="12"/>
  <c r="G193" i="12"/>
  <c r="S172" i="12"/>
  <c r="G172" i="12"/>
  <c r="S171" i="12"/>
  <c r="G171" i="12"/>
  <c r="S192" i="12"/>
  <c r="G192" i="12"/>
  <c r="S170" i="12"/>
  <c r="G170" i="12"/>
  <c r="S191" i="12"/>
  <c r="G191" i="12"/>
  <c r="S185" i="12"/>
  <c r="G185" i="12"/>
  <c r="S152" i="12"/>
  <c r="G152" i="12"/>
  <c r="S164" i="12"/>
  <c r="G164" i="12"/>
  <c r="S198" i="12" l="1"/>
  <c r="G198" i="12"/>
  <c r="S177" i="12"/>
  <c r="G177" i="12"/>
  <c r="S201" i="12"/>
  <c r="G201" i="12"/>
  <c r="S180" i="12"/>
  <c r="G180" i="12"/>
  <c r="S200" i="12"/>
  <c r="G200" i="12"/>
  <c r="S179" i="12"/>
  <c r="G179" i="12"/>
  <c r="S197" i="12" l="1"/>
  <c r="G197" i="12"/>
  <c r="G176" i="12"/>
  <c r="S176" i="12"/>
  <c r="S196" i="12" l="1"/>
  <c r="G196" i="12"/>
  <c r="S175" i="12"/>
  <c r="G175" i="12"/>
  <c r="G75" i="12"/>
  <c r="S44" i="12" l="1"/>
  <c r="G44" i="12"/>
  <c r="S35" i="12"/>
  <c r="G35" i="12"/>
  <c r="S34" i="12"/>
  <c r="G34" i="12"/>
  <c r="S27" i="12"/>
  <c r="G27" i="12"/>
  <c r="S26" i="12"/>
  <c r="G26" i="12"/>
  <c r="S28" i="12"/>
  <c r="G28" i="12"/>
  <c r="G33" i="12"/>
  <c r="G25" i="12"/>
  <c r="S64" i="12"/>
  <c r="G64" i="12"/>
  <c r="S65" i="12"/>
  <c r="G65" i="12"/>
  <c r="S32" i="12"/>
  <c r="G32" i="12"/>
  <c r="S24" i="12"/>
  <c r="G24" i="12"/>
  <c r="S31" i="12"/>
  <c r="G31" i="12"/>
  <c r="S23" i="12"/>
  <c r="G23" i="12"/>
  <c r="S36" i="12"/>
  <c r="G36" i="12"/>
  <c r="S429" i="12" l="1"/>
  <c r="T429" i="12" s="1"/>
  <c r="G429" i="12"/>
  <c r="G244" i="12"/>
  <c r="G242" i="12"/>
  <c r="G240" i="12"/>
  <c r="G236" i="12"/>
  <c r="G235" i="12" l="1"/>
  <c r="G241" i="12"/>
  <c r="G239" i="12"/>
  <c r="G247" i="12"/>
  <c r="G246" i="12"/>
  <c r="S541" i="12" l="1"/>
  <c r="G541" i="12"/>
  <c r="S545" i="12"/>
  <c r="G545" i="12"/>
  <c r="S546" i="12"/>
  <c r="G546" i="12"/>
  <c r="S540" i="12"/>
  <c r="G540" i="12"/>
  <c r="S543" i="12"/>
  <c r="G543" i="12"/>
  <c r="S593" i="12"/>
  <c r="G593" i="12"/>
  <c r="S591" i="12"/>
  <c r="G591" i="12"/>
  <c r="G604" i="12" l="1"/>
  <c r="S459" i="12" l="1"/>
  <c r="G459" i="12"/>
  <c r="S110" i="12"/>
  <c r="G110" i="12"/>
  <c r="G257" i="12" l="1"/>
  <c r="G254" i="12"/>
  <c r="Q408" i="12"/>
  <c r="G408" i="12"/>
  <c r="G365" i="12"/>
  <c r="G352" i="12"/>
  <c r="G237" i="12"/>
  <c r="G234" i="12"/>
  <c r="G212" i="12"/>
  <c r="G209" i="12"/>
  <c r="G124" i="12"/>
  <c r="G245" i="12" l="1"/>
  <c r="Q510" i="12" l="1"/>
  <c r="G510" i="12"/>
  <c r="G509" i="12"/>
  <c r="Q509" i="12" l="1"/>
  <c r="G522" i="12"/>
  <c r="G526" i="12"/>
  <c r="S514" i="12"/>
  <c r="T514" i="12" s="1"/>
  <c r="G514" i="12"/>
  <c r="G516" i="12" s="1"/>
  <c r="S428" i="12"/>
  <c r="T428" i="12" s="1"/>
  <c r="G428" i="12"/>
  <c r="G109" i="12"/>
  <c r="G460" i="12"/>
  <c r="S108" i="12"/>
  <c r="G108" i="12"/>
  <c r="S107" i="12"/>
  <c r="G107" i="12"/>
  <c r="G105" i="12"/>
  <c r="S105" i="12"/>
  <c r="S145" i="12"/>
  <c r="G145" i="12"/>
  <c r="S60" i="12"/>
  <c r="G60" i="12"/>
  <c r="G458" i="12"/>
  <c r="S449" i="12"/>
  <c r="G449" i="12"/>
  <c r="S448" i="12"/>
  <c r="G448" i="12"/>
  <c r="S447" i="12"/>
  <c r="G447" i="12"/>
  <c r="S331" i="12"/>
  <c r="T331" i="12" s="1"/>
  <c r="G331" i="12"/>
  <c r="S377" i="12"/>
  <c r="U377" i="12" s="1"/>
  <c r="G377" i="12"/>
  <c r="S581" i="12"/>
  <c r="T581" i="12" s="1"/>
  <c r="G581" i="12"/>
  <c r="S544" i="12"/>
  <c r="G544" i="12"/>
  <c r="G50" i="12"/>
  <c r="G62" i="12"/>
  <c r="G63" i="12"/>
  <c r="G70" i="12"/>
  <c r="G82" i="12"/>
  <c r="G87" i="12"/>
  <c r="G94" i="12"/>
  <c r="G95" i="12"/>
  <c r="G96" i="12"/>
  <c r="G97" i="12"/>
  <c r="G104" i="12"/>
  <c r="G133" i="12"/>
  <c r="G137" i="12"/>
  <c r="G144" i="12"/>
  <c r="G188" i="12"/>
  <c r="G217" i="12"/>
  <c r="G229" i="12"/>
  <c r="G263" i="12"/>
  <c r="G268" i="12"/>
  <c r="G274" i="12"/>
  <c r="G290" i="12"/>
  <c r="G297" i="12"/>
  <c r="G298" i="12"/>
  <c r="G299" i="12"/>
  <c r="G304" i="12"/>
  <c r="G309" i="12"/>
  <c r="G314" i="12"/>
  <c r="G318" i="12"/>
  <c r="G340" i="12"/>
  <c r="G346" i="12"/>
  <c r="G376" i="12"/>
  <c r="G378" i="12"/>
  <c r="G384" i="12"/>
  <c r="G401" i="12"/>
  <c r="G414" i="12"/>
  <c r="G420" i="12"/>
  <c r="G434" i="12"/>
  <c r="G435" i="12"/>
  <c r="G438" i="12"/>
  <c r="G444" i="12"/>
  <c r="G542" i="12"/>
  <c r="G547" i="12"/>
  <c r="G555" i="12"/>
  <c r="G557" i="12"/>
  <c r="G559" i="12"/>
  <c r="G561" i="12"/>
  <c r="G569" i="12"/>
  <c r="G571" i="12"/>
  <c r="G579" i="12"/>
  <c r="G589" i="12"/>
  <c r="G607" i="12" s="1"/>
  <c r="G623" i="12"/>
  <c r="G626" i="12" s="1"/>
  <c r="G643" i="12" s="1"/>
  <c r="S280" i="12"/>
  <c r="G280" i="12"/>
  <c r="S274" i="12"/>
  <c r="G446" i="12"/>
  <c r="G445" i="12"/>
  <c r="G14" i="12"/>
  <c r="R292" i="12"/>
  <c r="S401" i="12"/>
  <c r="T401" i="12" s="1"/>
  <c r="S340" i="12"/>
  <c r="T340" i="12" s="1"/>
  <c r="S346" i="12"/>
  <c r="T346" i="12" s="1"/>
  <c r="S298" i="12"/>
  <c r="U298" i="12" s="1"/>
  <c r="S318" i="12"/>
  <c r="T318" i="12" s="1"/>
  <c r="S434" i="12"/>
  <c r="U434" i="12" s="1"/>
  <c r="S420" i="12"/>
  <c r="T420" i="12" s="1"/>
  <c r="S414" i="12"/>
  <c r="T414" i="12" s="1"/>
  <c r="S438" i="12"/>
  <c r="T438" i="12" s="1"/>
  <c r="S314" i="12"/>
  <c r="T314" i="12" s="1"/>
  <c r="S304" i="12"/>
  <c r="T304" i="12" s="1"/>
  <c r="S290" i="12"/>
  <c r="T290" i="12" s="1"/>
  <c r="U290" i="12" s="1"/>
  <c r="T137" i="12"/>
  <c r="S188" i="12"/>
  <c r="T501" i="12"/>
  <c r="S229" i="12"/>
  <c r="T229" i="12" s="1"/>
  <c r="S82" i="12"/>
  <c r="S70" i="12"/>
  <c r="S50" i="12"/>
  <c r="T50" i="12" s="1"/>
  <c r="S384" i="12"/>
  <c r="T384" i="12" s="1"/>
  <c r="S376" i="12"/>
  <c r="U376" i="12" s="1"/>
  <c r="T375" i="12"/>
  <c r="Q133" i="12"/>
  <c r="S133" i="12" s="1"/>
  <c r="T133" i="12" s="1"/>
  <c r="S62" i="12"/>
  <c r="S63" i="12"/>
  <c r="S104" i="12"/>
  <c r="S144" i="12"/>
  <c r="S542" i="12"/>
  <c r="S547" i="12"/>
  <c r="S571" i="12"/>
  <c r="T571" i="12" s="1"/>
  <c r="S569" i="12"/>
  <c r="T569" i="12" s="1"/>
  <c r="S561" i="12"/>
  <c r="T561" i="12" s="1"/>
  <c r="S555" i="12"/>
  <c r="T555" i="12" s="1"/>
  <c r="S557" i="12"/>
  <c r="T557" i="12" s="1"/>
  <c r="S559" i="12"/>
  <c r="T559" i="12" s="1"/>
  <c r="S579" i="12"/>
  <c r="T579" i="12" s="1"/>
  <c r="S297" i="12"/>
  <c r="U297" i="12" s="1"/>
  <c r="S435" i="12"/>
  <c r="U435" i="12" s="1"/>
  <c r="S96" i="12"/>
  <c r="S589" i="12"/>
  <c r="S94" i="12"/>
  <c r="S623" i="12"/>
  <c r="S446" i="12"/>
  <c r="S445" i="12"/>
  <c r="S444" i="12"/>
  <c r="V434" i="12"/>
  <c r="X366" i="12"/>
  <c r="S309" i="12"/>
  <c r="S268" i="12"/>
  <c r="S263" i="12"/>
  <c r="S87" i="12"/>
  <c r="S97" i="12"/>
  <c r="S95" i="12"/>
  <c r="S14" i="12"/>
  <c r="S8" i="12"/>
  <c r="G282" i="12" l="1"/>
  <c r="G636" i="12" s="1"/>
  <c r="G640" i="12"/>
  <c r="G463" i="12"/>
  <c r="G638" i="12" s="1"/>
  <c r="G368" i="12"/>
  <c r="G637" i="12" s="1"/>
  <c r="S217" i="12"/>
  <c r="T217" i="12" s="1"/>
  <c r="G642" i="12"/>
  <c r="S137" i="12"/>
  <c r="S299" i="12"/>
  <c r="U299" i="12" s="1"/>
  <c r="T82" i="12"/>
  <c r="G639" i="12"/>
  <c r="S378" i="12"/>
  <c r="U378" i="12" s="1"/>
  <c r="T70" i="12"/>
  <c r="G529" i="12"/>
  <c r="G641" i="12" s="1"/>
  <c r="G644" i="12" l="1"/>
  <c r="G15" i="17" s="1"/>
  <c r="G24" i="17" l="1"/>
  <c r="G26" i="17" s="1"/>
  <c r="G28" i="17" s="1"/>
  <c r="G646" i="12"/>
  <c r="G648" i="12" s="1"/>
</calcChain>
</file>

<file path=xl/sharedStrings.xml><?xml version="1.0" encoding="utf-8"?>
<sst xmlns="http://schemas.openxmlformats.org/spreadsheetml/2006/main" count="1898" uniqueCount="1060">
  <si>
    <t>Radovi se moraju obavljati uz prisustvo predstavnika nadležnih komunalnih poduzeća. Posebnu pozornost je potrebno posvetiti da ne dođe do oštećenja instalacija.</t>
  </si>
  <si>
    <t>upušteni rubnjaci 8/20</t>
  </si>
  <si>
    <t xml:space="preserve">Iskop humusa ili trošnog površinskog sloja. </t>
  </si>
  <si>
    <t>Za sve učinjene štete i smetnje odgovoran je izvođač radova i on snosi moralnu odgovornost bez prava nadoknade troškova od investitora. I ovaj vid troškova treba ukalkulirati u jediničnu cijenu m3 iskopa.</t>
  </si>
  <si>
    <t>PROMETNA OPREMA</t>
  </si>
  <si>
    <t xml:space="preserve">Rušenje se mora obaviti pažljivo tako da se ne oštete  dijelovi postojećih zidova koji se ne ruše. </t>
  </si>
  <si>
    <t xml:space="preserve">U cijenu je uključeno strojno rušenje, utovar i transport razbijenih dijelova armiranobetonskih zidova kao i prijevoz na udaljenost veću od 5 km te sav ostali rad i materijal potreban za dovršenje stavke. </t>
  </si>
  <si>
    <t xml:space="preserve"> glodanje u debljini do 5 cm.</t>
  </si>
  <si>
    <t>Frezanje (glodanje) postojećeg asfaltnog  zastora.</t>
  </si>
  <si>
    <t>Sve u skladu s točkom 2-07. OTU-a.</t>
  </si>
  <si>
    <t>Sve u skladu s točkom 2-09. OTU-a</t>
  </si>
  <si>
    <t>Obračun po m3 gotovog nasipa  u  zbijenom  stanju.</t>
  </si>
  <si>
    <t>Svaki razastrti sloj mora se mehaničkim sredstvima zbiti u punoj širini u načelu zbija se od ruba prema sredini odnosno u zavoju od niže strane prema višoj.</t>
  </si>
  <si>
    <t>Najgornji sloj nasipa – posteljicu treba isplanirati, neravnine ispuniti sitnijim materijalom i uvaljati, tako da bude postignuta točnost ± 3 cm.</t>
  </si>
  <si>
    <t xml:space="preserve">Nasip od kamena ili kamena pomiješanog sa sadržajem zemlje do 20%, izvode se od materijala koji mora imati pravilnu granulaciju, tj., maksimalna veličina zrna smije iznositi najviše 30 cm izuzev završnog sloja nasipa gdje je najkrupnije zrno ne smije biti veće od 10 cm, a poželjno je da budu zastupljene sve veličine zrna, tj. da materijal ima kontinuiranu granulaciju. </t>
  </si>
  <si>
    <t>Izvođač radova mora o svom trošku osigurati odgovarajuće kontra opterećenje za ispitivanje zbijenosti.</t>
  </si>
  <si>
    <t>Obračun po kilogramu ugrađene armature ovisno o vrsti i profilu.</t>
  </si>
  <si>
    <t>Dobava, ispravljanje, čišćenje, siječenje, savijanje i ugradba armature za armirano-betonske         zidove.</t>
  </si>
  <si>
    <t>Armatura (betonsko željezo i armaturne mreže) armirano-betonskih zidova izvodi se prema armaturnim planovima i iskazima armatura.</t>
  </si>
  <si>
    <t>tampon d=30 cm</t>
  </si>
  <si>
    <t>tampon d=15 cm</t>
  </si>
  <si>
    <t>Izrada novih  ogradnih  zidova  od armiranog betona (umjesto prethodno uklonjenih).</t>
  </si>
  <si>
    <t>razbijanje i iskop razbijenog asfaltnog zastora debljine cca 4 cm</t>
  </si>
  <si>
    <t xml:space="preserve"> Obračun po kompletu cjelokupne vertikalne prometne signalizacije potrebne za sve faze izgradnje prometnice.</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</si>
  <si>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 Svi izvedeni radovi koji odstupaju od projekta, a izvedeni su bez odobrenja nadzornog inženjera i suglasnosti projektanta, moraju se dovesti u sklad s projektom, a troškove koji iz tog proizlaze snosi izvođač.</t>
  </si>
  <si>
    <t xml:space="preserve">Investitor :  GRAD ZADAR                                                                                                               Projektirao:   GiN - Company  d.o.o. ZADAR      </t>
  </si>
  <si>
    <t xml:space="preserve">Investitor :  GRAD ZADAR                                                                                                              Projektirao:   GiN - Company  d.o.o. ZADAR      </t>
  </si>
  <si>
    <t xml:space="preserve">U cijenu je uključena izvedba podloge i temelja, nabava predgotovljenih elemenata i betona, privremeno uskladištenje  i razvoz, svi prijevozi i prijenosi, priprema obloge, rad na ugradnji s obradom sljubnica, njege betona te sav pomoćni rad i materijali. Izvedba, kontrola kakvoće i obračun oprema Općim tehničkim uvjetima za radove na cestama, IGH 2001. (OTU), 1. i 3. Poglavlje; odredba 3-04.7.1. </t>
  </si>
  <si>
    <t>U cijenu je uključena izvedba podloge i temelja, nabava predgotovljenih elemenata i betona, privremeno uskladištenje  i razvoz, svi prijevozi i prijenosi, priprema obloge, rad na ugradnji s obradom sljubnica, njega betona te sav pomoćni rad i materijali. Izvedba, kontrola kakvoće i obračun prema Općim tehničkim uvjetima za radove na cestama, IGH 2001. (OTU), 1. i 3. Poglavlje; odredba 3-04.7.1.</t>
  </si>
  <si>
    <t>Rad obuhvaća nabavu, prijevoz i postavljanje prometnoga znaka uključujući stupove i temelje.</t>
  </si>
  <si>
    <t>kolnik ceste - tampon d=30 cm; Ms= 80 MPa</t>
  </si>
  <si>
    <t>Radovi se odnose na poprečne i uzdužne spojeve. Izvedba, kontrola kakvoće i obračun oprema Općim tehničkim uvjetima za radove na cestama, IGH 2001. (OTU).</t>
  </si>
  <si>
    <t xml:space="preserve">Piljenje rezalicom postojećeg betonskog zastora, prije razbijanja postojećeg zastora. </t>
  </si>
  <si>
    <t>U stavku je uključen dovoz, popravak i montaža postojeće ograde.</t>
  </si>
  <si>
    <t xml:space="preserve">U cijenu je uključen iskop, utovar u transportno vozilo, prijevoz materijala na mjesto ugradnje na trasi i transport viška materijala na deponiju koju osigurava izvođač radova, priprema privremenih prometnica s održavanjem istih za cijelo vrijeme korištenja, te sanacija okoliša nakon dovršenja radova. </t>
  </si>
  <si>
    <t>elektrokabeli MNN i MSN</t>
  </si>
  <si>
    <t>prije B. Jelačića i kod garaža - 55 cm iznad nog</t>
  </si>
  <si>
    <t>Rad obuhvaća pažljivu demontažu metalne ograde i stupova (kako bi se ista mogla upotrijebiti kasnije za ponovno postavljanje), deponiranje na parceli na prikladno mjesto izvan obuhvata radova,  do ponovne ugradbe.</t>
  </si>
  <si>
    <t>Ogradu i stupove deponirati na prikladno mjesto  u dogovoru s vlasnikom parcele i nadzornim inženjerom.</t>
  </si>
  <si>
    <t xml:space="preserve">BRAVARSKI RADOVI </t>
  </si>
  <si>
    <t>posteljica od mješovitih materijala - Sz≥100%, Ms≥35MN/m2</t>
  </si>
  <si>
    <r>
      <t>Obračun se vrši po m</t>
    </r>
    <r>
      <rPr>
        <vertAlign val="superscript"/>
        <sz val="9"/>
        <rFont val="Arial"/>
        <family val="2"/>
        <charset val="238"/>
      </rPr>
      <t>1</t>
    </r>
    <r>
      <rPr>
        <sz val="9"/>
        <rFont val="Arial"/>
        <family val="2"/>
        <charset val="238"/>
      </rPr>
      <t xml:space="preserve"> ponovno postavljene ograde.</t>
    </r>
  </si>
  <si>
    <t>BRAVARSKI RADOVI  ukupno (kn):</t>
  </si>
  <si>
    <t>Obračun po metru dužnom demontirane žičane ograde.</t>
  </si>
  <si>
    <t>Obračun po kompletu obavljenog arheološkog nadzora.</t>
  </si>
  <si>
    <t>Prilikom izvedbe zemljanih radova, odnosno izvedbe radova iskopa, u sklopu rekonstrukcije i  izgradnje predmetne prometnice i ostale komunalne infrastrukture, investitor je, u skladu s posebnim uvjetima Konzervatorskog odjela u Zadru  (uvjeti od 19. prosinca 2013. godine), dužan osigurati stalan arheološki nadzor.</t>
  </si>
  <si>
    <t>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Objekti, instalacije i rad u okviru  potrebne opreme i uređenja gradilišta terete troškove režije gradilišta i ne obračunavaju se posebno.</t>
  </si>
  <si>
    <r>
      <t>m</t>
    </r>
    <r>
      <rPr>
        <vertAlign val="superscript"/>
        <sz val="9"/>
        <rFont val="Arial"/>
        <family val="2"/>
        <charset val="238"/>
      </rPr>
      <t>2</t>
    </r>
  </si>
  <si>
    <r>
      <t>m</t>
    </r>
    <r>
      <rPr>
        <vertAlign val="superscript"/>
        <sz val="9"/>
        <rFont val="Arial"/>
        <family val="2"/>
        <charset val="238"/>
      </rPr>
      <t>3</t>
    </r>
  </si>
  <si>
    <r>
      <t>Uklanjanje, deponiranje i ponovno postavljanje prometnih znakova, reklamnih ploča i druge      opreme.</t>
    </r>
    <r>
      <rPr>
        <sz val="9"/>
        <rFont val="Arial"/>
        <family val="2"/>
        <charset val="238"/>
      </rPr>
      <t xml:space="preserve"> </t>
    </r>
  </si>
  <si>
    <t>Izvođač odgovara za nastala oštećenja.</t>
  </si>
  <si>
    <t>Dobava i ugradba rubnjaka od predgotovljenih elemenata tipskog poprečnog presjeka    8/20 cm.</t>
  </si>
  <si>
    <t xml:space="preserve">kabeli EKI </t>
  </si>
  <si>
    <t>Obračun po m3 ugrađenog betona.</t>
  </si>
  <si>
    <t>Crta za zaustavljanje, isprekidana, debljine 0,5 m.</t>
  </si>
  <si>
    <t>Vađenje i demontiranje prometnih znakova, reklamnih ploča i druge opreme treba obaviti tako da se svi sastavni dijelovi sačuvaju neoštećeni i da bi se mogli opet upotrijebiti.</t>
  </si>
  <si>
    <t>Količine prema prometnoj situaciji i troškovniku.</t>
  </si>
  <si>
    <t xml:space="preserve">Obračun po m3. </t>
  </si>
  <si>
    <t xml:space="preserve">Naručitelj :  GRAD ZADAR                                                                                                              Glavni projektant: ZDRAVKO RAMBROT dipl.ing.građ.                                                                                                                     </t>
  </si>
  <si>
    <t xml:space="preserve">Naručitelj :  GRAD ZADAR                                                                                                             Glavni projektant: ZDRAVKO RAMBROT dipl.ing.građ.                                                                                                                     </t>
  </si>
  <si>
    <t>Obračun radova po m3 stvarno planirane i zatravljene zelene površine.</t>
  </si>
  <si>
    <t xml:space="preserve">Piljenje rezalicom postojećeg asfaltnog zastora, radi spoja sa novim. </t>
  </si>
  <si>
    <t xml:space="preserve">Rad obuhvaća vađenje, demontiranje i deponiranje prometnih znakova, reklamnih ploča i dr. na lokaciju koju odredi investitor, prijevoz sa deponije, izradu temelja za stupove te ponovno postavljanje prometnih znakova, reklamnih ploča i druge opreme. </t>
  </si>
  <si>
    <t>Sve u skladu s točkom 1-03.2 (KNJIGA I) odnosno točkom 9.01 (KNJIGA VI) OTU-a za radove na         cestama .</t>
  </si>
  <si>
    <t>a) uklanjanje</t>
  </si>
  <si>
    <t xml:space="preserve">b) ponovno postavljanje </t>
  </si>
  <si>
    <t>SUMA</t>
  </si>
  <si>
    <t>Iskolčenje svih objekata na osnovi podataka iz projekta Neprestano održavanje i kontrola iskolčenja osi, trase i objekata za cijelo vrijeme građenja. Mjeri se i plaća po metru trase, priključnih cesta i objekata. Sve u skladu s točkom 1-02.OTU-a.</t>
  </si>
  <si>
    <t>debljina bet. zastora cca 10 cm</t>
  </si>
  <si>
    <t>Pažljiva demontaža postojeće metalne ograde, sa deponiranjem do ponovne ugradbe.</t>
  </si>
  <si>
    <t>postojeći betonski rubnjaci 15/25</t>
  </si>
  <si>
    <r>
      <t xml:space="preserve">Tražena zbijenost nasipa Ms=40 MPa mjereno kružnom pločom </t>
    </r>
    <r>
      <rPr>
        <sz val="9"/>
        <rFont val="Symbol"/>
        <family val="1"/>
        <charset val="2"/>
      </rPr>
      <t>F</t>
    </r>
    <r>
      <rPr>
        <sz val="9"/>
        <rFont val="Arial"/>
        <family val="2"/>
        <charset val="238"/>
      </rPr>
      <t xml:space="preserve"> 30.   Ispitivanje se vrši na svakih 50 m svakog pojedinog sloja. </t>
    </r>
  </si>
  <si>
    <t>Izrada poprečnih oznaka na kolniku prema projektu prometne opreme i signalizacije, a u skladu s Pravilnikom o prometnim znakovima, opremi i signalizaciji na cestama (NN br.33/2005.).</t>
  </si>
  <si>
    <t>Pješački prijelaz.</t>
  </si>
  <si>
    <t>Obračun je po m2 ukupne bruto površine oznake.</t>
  </si>
  <si>
    <t xml:space="preserve">Izrada pješačkog prijelaza prema projektu i u skladu s HRN U.S4.227. </t>
  </si>
  <si>
    <t xml:space="preserve">U cijenu je uključeno čiščenje kolnika neposredno prije izrade oznaka, predmarkiranja, nabava i prijevoz materijala (boja, razrjeđivač, reflektirajuće kuglice), predhodna dopuštenja i atesti te tekuća kontrola kvalitete, sav rad, pribor i oprema za izradu oznaka. </t>
  </si>
  <si>
    <t>1. TROŠKOVNIK PROMETNICE</t>
  </si>
  <si>
    <t>1. REKAPITULACIJA - PROMETNICA</t>
  </si>
  <si>
    <t>21900,506 m2</t>
  </si>
  <si>
    <t>= 31596,27 - 12564,70 =</t>
  </si>
  <si>
    <t>Obračun po komadu uklonjenog stabla</t>
  </si>
  <si>
    <t>Obračun se vrši po m3 stvarno izvršenog iskopa tla u sraslom stanju, bez obzira na kategoriju. Izvođač radova je dužan obići trasu ceste i upoznati se sa stanjem na terenu prije davanja ponude. Sve u skladu s točkom 2-02. OTU-a.</t>
  </si>
  <si>
    <t xml:space="preserve">Prometni znakovi izričitih naredbi, obavijesti i dopunskih ploča i ostalih znakova i opreme. </t>
  </si>
  <si>
    <t>Obračun se vrši po m3 stvarno izvršenog iskopa tla u sraslom stanju, bez obzira na kategoriju.</t>
  </si>
  <si>
    <t xml:space="preserve">Sve u skladu s točkom 2-02. OTU-a. </t>
  </si>
  <si>
    <t>Izvođač radova je dužan obići trasu ceste  i upoznati se sa stanjem na terenu prije davanja ponude.</t>
  </si>
  <si>
    <t>Izrada ostalih oznaka na kolniku i drugim površinama prema projektu prometne opreme i signalizacije, a u skladu s Pravilnikom o prometnim znakovima, opremi i signalizaciji na cestama (NN br. 33/2005.).</t>
  </si>
  <si>
    <t>U cijenu je uključeno čišćenje kolnika neposredno prije izrade oznaka, predmarkiranje, nabava i prijevoz materijala (boja, razrjeđivač, reflektirajuće kuglice), prethodna dopuštenja i atesti te tekuća kontrola kvalitete, sav rad, pribor i oprema za izradu oznaka.</t>
  </si>
  <si>
    <t>ukupno zidovi širine 25 cm i različitih visina</t>
  </si>
  <si>
    <t xml:space="preserve"> rubnjaci 15/25 izdignuti 12 cm iznad asfalta</t>
  </si>
  <si>
    <t>100 kg/m3 betona</t>
  </si>
  <si>
    <t>količinu računati:</t>
  </si>
  <si>
    <t>zajedno izdignuti i upušteni</t>
  </si>
  <si>
    <t>upušteni rubnjaci 15/25 na kolnim ulazima</t>
  </si>
  <si>
    <t>(ispod betonskih opločnika)</t>
  </si>
  <si>
    <t xml:space="preserve">Rad obuhvaća pažljivu demontažu žičane ograde (kako bi se ista mogla upotrijebiti kasnije za ponovno postavljanje), deponiranje na lokaciju u dogovoru s vlasnikom parcele i nadzornim inženjerom, dopremu s privremene deponije te ponovno postavljanje deponirane žičane ograde. </t>
  </si>
  <si>
    <t>m2</t>
  </si>
  <si>
    <t xml:space="preserve">Obračun po m´ trase ceste </t>
  </si>
  <si>
    <t xml:space="preserve">Rušenje objekata mjeri se u kvadratnim metrima stvarno porušene bruto razvijene površine objekta, mjereno s vanjske strane zidova. </t>
  </si>
  <si>
    <t>Izvođač je dužan o svom trošku osigurati gradilište i građevinu od štetnog utjecaja vremenskih nepogoda. Zimi je potrebno građevinu posve osigurati od mraza, tako da ne dođe do smrzavanja i oštećenja izvedenih dijelova. 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</si>
  <si>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Ako priloženi plan ne odgovara potrebnoj dinamici izvođenja radova i postojećim tehničkim uvjetima, investitor ili nadzorni inženjer imaju pravo zahtijevati izmjenu ili dopunu plana. </t>
  </si>
  <si>
    <t>Prije ugradbe novih asfaltnih slojeva vrši se frezanje (glodanje) postojećeg asfaltnog zastora zbog visinskog uklapanja na projektiranu niveletu  prometnice.</t>
  </si>
  <si>
    <t>Prskanje frezane površine bitumenskom emulzijom  prije ugradbe novih asfaltnih slojeva, obuhvaćeno  je posebnom stavkom.</t>
  </si>
  <si>
    <t>ukupno (kn)</t>
  </si>
  <si>
    <t xml:space="preserve"> </t>
  </si>
  <si>
    <t>NOSIVI SLOJEVI</t>
  </si>
  <si>
    <t>m3    61</t>
  </si>
  <si>
    <t>Planiranje i zatravljenje (obnova) zelenih površina u dvorištima parcela.</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</si>
  <si>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</si>
  <si>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Obračun svih radova mora se vršiti prema stvarno izvedenim i uredno dokumentiranim količinama potvrđenim od nadzornog inženjera, a ne prema količinama danim u pojedinim stavkama dokaznice mjera i troškovnika.</t>
  </si>
  <si>
    <t>odvodnja</t>
  </si>
  <si>
    <t>iskop materijala bez obzira na kategoriju</t>
  </si>
  <si>
    <r>
      <t>Uzdužne oznake.</t>
    </r>
    <r>
      <rPr>
        <sz val="9"/>
        <rFont val="Arial"/>
        <family val="2"/>
        <charset val="238"/>
      </rPr>
      <t xml:space="preserve"> </t>
    </r>
  </si>
  <si>
    <t xml:space="preserve">Temelj novog ogradnog zida izvodi se od betona klase C25/30. </t>
  </si>
  <si>
    <t>Obračun po komadu demontiranih i ponovo postavljenih vrata.</t>
  </si>
  <si>
    <t>vodovod</t>
  </si>
  <si>
    <t>Obračun po kompletu izvršenih radova posebno za svaki tip podzemne instalacije.</t>
  </si>
  <si>
    <t>Sve u skladu s točkom 1-03.5. OTU-a.</t>
  </si>
  <si>
    <t>Prije početka rekonstrukcije ove ceste moraju se na terenu označiti trase svih poznatih postojećih podzemnih instalacija uz obvezatno prisustvo ovlaštene stručne osobe za svaku pojedinu instalaciju.</t>
  </si>
  <si>
    <t>Obračun se vrši po metru kvadratnom izvršenog opločenja.</t>
  </si>
  <si>
    <t xml:space="preserve">Betoniranje betonskih podloga ispod opločenja, na prethodno nabijenu šljunčanu posteljicu. </t>
  </si>
  <si>
    <t>za temelj š=0,85</t>
  </si>
  <si>
    <t>za temelj š=0,90</t>
  </si>
  <si>
    <t>Obračun po m´ trase ceste.</t>
  </si>
  <si>
    <t>H=1,6 m</t>
  </si>
  <si>
    <t>H=1,8; 0,5; 2,1 i 2,6 m</t>
  </si>
  <si>
    <t xml:space="preserve">U cijenu je uključeno čišćenje kolnika neposredno prije izrade oznaka, predmarkiranja, nabava i prijevoz materijala (boja, razrjeđivač, reflektirajuće kuglice), prethodna dopuštenja i atesti te tekuća kontrola kvalitete, sav rad, pribor i oprema za izradu oznaka. </t>
  </si>
  <si>
    <t>Obračun je po m´ izrađenih oznaka.</t>
  </si>
  <si>
    <t>Poprečne oznake na kolniku.</t>
  </si>
  <si>
    <r>
      <t>Betoniranje podložnog betona ispod temeljne trake novog ogradnog zida.</t>
    </r>
    <r>
      <rPr>
        <sz val="9"/>
        <rFont val="Arial"/>
        <family val="2"/>
        <charset val="238"/>
      </rPr>
      <t xml:space="preserve"> </t>
    </r>
  </si>
  <si>
    <t xml:space="preserve">Debljina podložnog betona klase C12/15 (MB15) iznosi min. 5.0 cm. </t>
  </si>
  <si>
    <t>ASFALTNI SLOJEVI</t>
  </si>
  <si>
    <t>Obračun po m´</t>
  </si>
  <si>
    <r>
      <t>Premazivanje zidova sa strane prema terenu</t>
    </r>
    <r>
      <rPr>
        <sz val="9"/>
        <rFont val="Arial"/>
        <family val="2"/>
        <charset val="238"/>
      </rPr>
      <t xml:space="preserve"> jednim slojem hladnog bitumenskog premaza. Obračun po m2</t>
    </r>
  </si>
  <si>
    <t xml:space="preserve">Obračun je po m2 glodane kolničke konstrukcije. </t>
  </si>
  <si>
    <t>Jedinična cijena obuhvaća glodanje dijela asfaltnih slojeva te utovar, odvoz i istovar glodanog asfaltnog materijala.</t>
  </si>
  <si>
    <t>C44 - na 1 Fe stupu promjera 63.5 mm</t>
  </si>
  <si>
    <t>Rad obuhvaća dobavu i ugradnju humusnog materijala, valjanje, planiranje, humuziranje i zatravljenje ravnih zelenih površina.  Razastrti sloj humusa je potrebno uvaljati laganim valjkom. U slučaju suhog i vrućeg vremena potrebno je vlažiti zasijane površine.</t>
  </si>
  <si>
    <t>Po fino uređenom humusnom sloju sije se trava. Vrsta i mješavina trave odabire se u ovisnosti o ekološkim uvjetima zbog sigurnosti rasta vegetacije. Količina sjemena iznosi oko 5,1-8,0 g/m2, a gnojiva oko 80 g/m2. Nakon izrade humusnog sloja i travnate vegetacije, površine se moraju njegovati do konačnog rasta, a ako je potrebno pokositi 1-2 puta.</t>
  </si>
  <si>
    <t xml:space="preserve">humusni materijal - sloj debljine 30 cm </t>
  </si>
  <si>
    <t>U svemu prema točki 2.10.2. OTU-a.</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</si>
  <si>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</si>
  <si>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Obračun se vrši po m3 iskopanog sraslog materijala prema projektu i stvarno prevezenog na određenu udaljenost.</t>
  </si>
  <si>
    <r>
      <t xml:space="preserve">Obračun po </t>
    </r>
    <r>
      <rPr>
        <u/>
        <sz val="9"/>
        <rFont val="Arial"/>
        <family val="2"/>
        <charset val="238"/>
      </rPr>
      <t>komadu</t>
    </r>
    <r>
      <rPr>
        <sz val="9"/>
        <rFont val="Arial"/>
        <family val="2"/>
        <charset val="238"/>
      </rPr>
      <t xml:space="preserve"> postavljenog prometnog znaka bez stupa (ako je znak postavljen na stup JR, semaforski stup i sl.), odnosno po </t>
    </r>
    <r>
      <rPr>
        <u/>
        <sz val="9"/>
        <rFont val="Arial"/>
        <family val="2"/>
        <charset val="238"/>
      </rPr>
      <t>kompletu</t>
    </r>
    <r>
      <rPr>
        <sz val="9"/>
        <rFont val="Arial"/>
        <family val="2"/>
        <charset val="238"/>
      </rPr>
      <t xml:space="preserve"> postavljenih prometnih znakova montiranih na 1 ili 2 stupa na pojedinoj lokaciji.</t>
    </r>
  </si>
  <si>
    <t>natpis STOP - H38</t>
  </si>
  <si>
    <t>Izrada posteljice od mješovitih materijala</t>
  </si>
  <si>
    <t>Sve u skladu s točkom 1-03.2. OTU-a.</t>
  </si>
  <si>
    <t>Obračun po m´.</t>
  </si>
  <si>
    <t>Obračun radova po m2 stvarno izvedene posteljice</t>
  </si>
  <si>
    <t>Stavka obuhvaća i demontažu postojećih prometnih znakova koji su u suprotnosti s rješenjem iz “Elaborata”, te njihovo vraćanje u prvobitno stanje, a u skladu s novonastalom prometnom situacijom na terenu nakon izgradnje ove prometnice.</t>
  </si>
  <si>
    <r>
      <t>Ručno planiranje dna građevinske jame za izradu temelja ogradnih zidova.</t>
    </r>
    <r>
      <rPr>
        <sz val="9"/>
        <rFont val="Arial"/>
        <family val="2"/>
        <charset val="238"/>
      </rPr>
      <t xml:space="preserve"> </t>
    </r>
  </si>
  <si>
    <t>Rad se mjeri prema dimenzijama iz projekta, a obračunava po m2 stvarno isplaniranog dna građevinske jame.</t>
  </si>
  <si>
    <r>
      <t>Uređenje temeljnog tla za ogradne zidove mehaničkim zbijanjem.</t>
    </r>
    <r>
      <rPr>
        <sz val="9"/>
        <rFont val="Arial"/>
        <family val="2"/>
        <charset val="238"/>
      </rPr>
      <t xml:space="preserve"> </t>
    </r>
  </si>
  <si>
    <t xml:space="preserve"> Rad se mjeri prema dimenzijama iz projekta, a obračunava po m2 stvarno uređenog temeljnog   tla.</t>
  </si>
  <si>
    <t xml:space="preserve">BETONSKI RADOVI </t>
  </si>
  <si>
    <t xml:space="preserve">Elaborat mora biti izrađen u apsolutnim (x, y, z) koordinatama i ovjeren od nadležnog katastarskog ureda. </t>
  </si>
  <si>
    <t>Mjeri se i plaća po metru trase i objekata. Sve u skladu s točkom 1-02.6. OTU-a.</t>
  </si>
  <si>
    <t>mlada stabla promjera &lt; 10 cm</t>
  </si>
  <si>
    <t>kape podzemnih hidranata</t>
  </si>
  <si>
    <t>kape zasuna podzemnih hidranata</t>
  </si>
  <si>
    <t>kape zasuna kućnih vodovodnih priključaka</t>
  </si>
  <si>
    <t>Obračun po komadu ugrađenog poklopca.</t>
  </si>
  <si>
    <t>poklopci vodovodnih okana - u kolniku</t>
  </si>
  <si>
    <t>panjevi promjera &gt; 30 cm</t>
  </si>
  <si>
    <t>postojeće opločenje pločama benkovačkog kamena</t>
  </si>
  <si>
    <t>Ponovna ugradnja dijela uklonjenih opločenja i podova obuhvaćena je posebnom stavkom.</t>
  </si>
  <si>
    <t>uklanjanje postojećih poklopaca 60 x 60 cm, nosivosti 150 KN</t>
  </si>
  <si>
    <t>telefonski poklopci 50 x80 cm, 400 KN</t>
  </si>
  <si>
    <r>
      <t>Obračun po m</t>
    </r>
    <r>
      <rPr>
        <vertAlign val="superscript"/>
        <sz val="9"/>
        <rFont val="Arial"/>
        <family val="2"/>
        <charset val="238"/>
      </rPr>
      <t>3</t>
    </r>
    <r>
      <rPr>
        <sz val="9"/>
        <rFont val="Arial"/>
        <family val="2"/>
        <charset val="238"/>
      </rPr>
      <t xml:space="preserve"> izrađenog zida.</t>
    </r>
  </si>
  <si>
    <t>Sve u skladu s točkom 1-03.3. OTU-a.</t>
  </si>
  <si>
    <t xml:space="preserve"> - pješ. prijelaz širine 3,0 m; dimenzija polja 3/0,5 m; međusobni razmak 0.5 m, prema normi HRN U.S4.227.</t>
  </si>
  <si>
    <t>d = 5 cm</t>
  </si>
  <si>
    <t>Sve u skladu s točkom 2-09. OTU-a.</t>
  </si>
  <si>
    <r>
      <t xml:space="preserve">Obračun po </t>
    </r>
    <r>
      <rPr>
        <u/>
        <sz val="9"/>
        <rFont val="Arial"/>
        <family val="2"/>
        <charset val="238"/>
      </rPr>
      <t>komadu</t>
    </r>
    <r>
      <rPr>
        <sz val="9"/>
        <rFont val="Arial"/>
        <family val="2"/>
        <charset val="238"/>
      </rPr>
      <t xml:space="preserve"> uklonjenog i ponovno postavljenog prometnog znaka bez stupa, smjerokaznog stupića i dr., odnosno po </t>
    </r>
    <r>
      <rPr>
        <u/>
        <sz val="9"/>
        <rFont val="Arial"/>
        <family val="2"/>
        <charset val="238"/>
      </rPr>
      <t>kompletu</t>
    </r>
    <r>
      <rPr>
        <sz val="9"/>
        <rFont val="Arial"/>
        <family val="2"/>
        <charset val="238"/>
      </rPr>
      <t xml:space="preserve"> uklonjenih i ponovno postavljenih prometnih znakova, reklamnih ploča i dr. montiranih na 1 ili 2 stupa na pojedinoj lokaciji.</t>
    </r>
  </si>
  <si>
    <t xml:space="preserve">Postavljanje prometnih znakova  prema projektu prometne opreme i signalizacije, a u skladu s Pravilnikom o prometnim znakovima, opremi i signalizaciji na cestama (NN br. 34/2003.) i HRN EN 1116, HRN EN 12889-1, HRNEN 1790. U cijenu je uključena  izrada i nabava znakova s bojenjem i lijepljenjem folije, svi prijevozi, prijenosi i skladištenje, sav rad i materijal, te pričvrsni elementi i pribor za ugradnju po uvjetima iz projekta. </t>
  </si>
  <si>
    <t>Lociranje i označavanje mjesta poznatih    trasa   podzemnih komunalnih  instalacija i        priključaka.</t>
  </si>
  <si>
    <t>debljina asf. zastora cca 10 cm</t>
  </si>
  <si>
    <t>humus prosječne debljine 20 cm</t>
  </si>
  <si>
    <t>ZAVRŠNI RADOVI   ukupno (kn):</t>
  </si>
  <si>
    <t>Zidovi moraju imati istu vanjsku obradu kao i postojeći, ukoliko to zahtjeva vlasnik                 parcele, ali uz prethodnu suglasnost  nadzornog inženjera.</t>
  </si>
  <si>
    <t>Ovi zidovi moraju se betonirati u kvalitetnoj dvostranoj oplati, koja je uključena u jediničnu cijenu.</t>
  </si>
  <si>
    <t xml:space="preserve"> - pješ. prijelaz širine 4,0 m; dimenzija polja 4/0,5 m; međusobni razmak 0.5 m, prema normi HRN U.S4.227.</t>
  </si>
  <si>
    <t>Zbijanje posteljice u mješovitim materijalima treba izvršiti tako, da se postigne stupanj zbijenosti u odnosu na standardni Proctor-ov postupak Sz≥100%, odnosno modul stišljivosti Ms≥35MN/m2.</t>
  </si>
  <si>
    <t xml:space="preserve">Prije demontiranja nadzorni inženjer dati će  izvođaču upute o tome koje dijelove prometnih znakova, reklamnih ploča i druge opreme treba sačuvati, gdje ih treba uskladištiti do ponovne ugradnje. </t>
  </si>
  <si>
    <t>dužina zida</t>
  </si>
  <si>
    <t>Obračun po m2.</t>
  </si>
  <si>
    <t xml:space="preserve">Izrada uzdužnih oznaka na kolniku, vrste veličine i boje prema projektu prometne opreme i signalizacije, u skladu s Pravilnikom o prometnim znakovima, opremi i signalizaciji na cestama (NN 33/2005.) i HRN EN 1436, HRN EN 1871, HRN EN 1461-1 i 2, HRN U.S4.221, HRN U.S4.222, HRN U.S4.223. </t>
  </si>
  <si>
    <r>
      <t>Uklanjanje postojećih prometnih znakova, reklamnih ploča i dr., s odvozom na lokaciju koju odredi investitor</t>
    </r>
    <r>
      <rPr>
        <sz val="9"/>
        <rFont val="Arial"/>
        <family val="2"/>
        <charset val="238"/>
      </rPr>
      <t xml:space="preserve">.  </t>
    </r>
  </si>
  <si>
    <t xml:space="preserve">Zaštitna arheološka istraživanja. </t>
  </si>
  <si>
    <t>Sve troškove eventualnih arheoloških istraživanja osigurava investitor.</t>
  </si>
  <si>
    <t>Obračun po kompletu obavljenih arheoloških istraživanja.</t>
  </si>
  <si>
    <t>U slučaju da se prilikom izvedbe zemljanih radova na predmetnoj prometnici i ostaloj komunalnoj infrastrukturi pronađu arheološki nalazi potrebno je, u skladu s posebnim uvjetima Konzervatorskog odjela u Zadru  (uvjeti od 19. prosinca 2013. godine), osigurati zaštitna arheološka         istraživanja.</t>
  </si>
  <si>
    <t>Obračun po metru dužnom ukrasne živice.</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</si>
  <si>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</si>
  <si>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 xml:space="preserve">Ručni iskop tla oko postojećih instalacija na označenim mjestima postojećih instalacija sa utovarom u prijevozno sredstvo i transportom na mjesto deponiranja (ili ugradnje). </t>
  </si>
  <si>
    <t>UKUPNO (u kunama bez PDV-a):</t>
  </si>
  <si>
    <t>PDV (25% na ukupnu sumu)</t>
  </si>
  <si>
    <t>SVEUKUPNO SA PDV-OM:</t>
  </si>
  <si>
    <t>kape vodovodnih zasuna</t>
  </si>
  <si>
    <t>ZAVRŠNI RADOVI</t>
  </si>
  <si>
    <t>m'</t>
  </si>
  <si>
    <t>a) demontaža ograde</t>
  </si>
  <si>
    <t>b) ponovno postavljanje ograde</t>
  </si>
  <si>
    <t>MA 500/600  (B500A)</t>
  </si>
  <si>
    <t>RA 400/500-2 (B400B)  do ø 12</t>
  </si>
  <si>
    <t>kg</t>
  </si>
  <si>
    <t>Sve u skladu s točkom 1-03. OTU-a</t>
  </si>
  <si>
    <t>Radove obavlja organizacija specijalizirana za ovu vrstu posla.</t>
  </si>
  <si>
    <t>Sve u skladu s točkom 1-04. OTU-a.</t>
  </si>
  <si>
    <t>Radovi se odnose na poprečne i uzdužne spojeve (uz postojeće rubnjake i na spojevima sa ostalim prometnicama). Zarezane dijelove treba premazati odgovarajućom bitumenskom emulzijom radi povezivanja s novim asfaltnim zastorom. Izvedba, kontrola kakvoće i obračun oprema Općim tehničkim uvjetima za radove na cestama, IGH 2001. (OTU), 1.i 6. Poglavlje; odredbe  6-03; 6-03.1 do 6-03.7.</t>
  </si>
  <si>
    <t>Sve u skladu s točkom 1-03.1. OTU-a.</t>
  </si>
  <si>
    <r>
      <t>Uklanjanje stabala</t>
    </r>
    <r>
      <rPr>
        <sz val="9"/>
        <rFont val="Arial"/>
        <family val="2"/>
        <charset val="238"/>
      </rPr>
      <t xml:space="preserve">. </t>
    </r>
  </si>
  <si>
    <t xml:space="preserve">Debla i veće grane moraju se ispilati na dužinu od 1,0 m. </t>
  </si>
  <si>
    <t xml:space="preserve">Posječena stabla nisu vlasništvo izvođača već vlasnika parcele. </t>
  </si>
  <si>
    <t>U cijenu je uključeno kresanje grana, rušenje stabala, pilanje na manje komade, vađenje panjeva porušenih stabala i korijenja.</t>
  </si>
  <si>
    <t>U jediničnu cijenu uključen je i odvoz na deponiju svega preostalog materijala nakon sječe.</t>
  </si>
  <si>
    <t>C02 - na 1 Fe stupu promjera 63.5 mm</t>
  </si>
  <si>
    <t>nogostup - tampon d=15 cm; Ms= 50 MPa</t>
  </si>
  <si>
    <t>Rušenje, uklanjanje i zatrpavanje postojećih okana, slivnika i sličnih objekata na trasi prometnice koji više neće biti u funkciji.</t>
  </si>
  <si>
    <t>b) ponovno postavljanje</t>
  </si>
  <si>
    <t>Obračun po metru dužnom demontirane metalne ograde.</t>
  </si>
  <si>
    <t>Demontaža postojeće žičane ograde u lošem stanju koja se trajno uklanja i odvozi na otpad.</t>
  </si>
  <si>
    <t>Rad obuhvaća demontažu žičane ograde i metalnih stupova (u lošem stanju) te odvoz na otpad u dogovoru s vlasnikom parcele i nadzornim inženjerom.</t>
  </si>
  <si>
    <t>Obračun po m1.</t>
  </si>
  <si>
    <t>površina pod humusom</t>
  </si>
  <si>
    <t>20%  površine pod humusom</t>
  </si>
  <si>
    <t>Obračun po komadu prometnog znaka, reklamne ploče i dr.</t>
  </si>
  <si>
    <t>Sve u skladu s točkom 9-01. OTU-a.</t>
  </si>
  <si>
    <t>Sve u skladu s točkom 9-02.1. OTU-a.</t>
  </si>
  <si>
    <t>Stavka 9-02.2.                                      (kom    9)</t>
  </si>
  <si>
    <t>Stavka 9-02.2.                                      (kom    2)</t>
  </si>
  <si>
    <t>Sve u skladu s točkom 9-02.2. OTU-a.</t>
  </si>
  <si>
    <t>Sve u skladu s točkom 9-02.3. OTU-a.</t>
  </si>
  <si>
    <t>Postavljanje postojeće prethodno uklonjene i deponirane metalne ograde od  varenih željeznih profila.</t>
  </si>
  <si>
    <t>Ostale oznake na kolniku i drugim površinama.</t>
  </si>
  <si>
    <t>Obračun je po komadu izrađenih oznaka.</t>
  </si>
  <si>
    <t>jed. mjere</t>
  </si>
  <si>
    <t>m´</t>
  </si>
  <si>
    <t>U stavku je uključeno skidanje ili nadogradnja betona do potrebne visine, izravnavanje površine i nabava, doprema i ugradnja novog poklopca, rešetke odnosno potrebne vodovodne ulične kape na podlogu od betona MB 20, a do projektirane visine novih prometnih površina.</t>
  </si>
  <si>
    <t>Prilagođavanje (podizanje ili spuštanje) postojećih poklopaca  okana, uličnih kapa zasuna i hidranata na projektiranu visinu novih prometnih površina.</t>
  </si>
  <si>
    <t xml:space="preserve">Sva geodetska mjerenja kojima se podaci iz projekta prenose na teren, osiguranje iskolčenja osi te poligonskih točaka. </t>
  </si>
  <si>
    <t>Prskanje postojećeg asfaltnog zastora bitumenskom emulzijom.</t>
  </si>
  <si>
    <t>Prema predviđenim i odobrenim rješenjima iz elaborata privremene regulacije prometa mora se nabaviti i postaviti sva vertikalna prometna signalizacija potrebna za nesmetanu faznu izgradnju prometnice.
 Znakovi se moraju postaviti na propisanoj udaljenosti od mjesta gradnje, a moraju biti dobro vidljivi danju i noću.</t>
  </si>
  <si>
    <t>Nabava i postavljanje vertikalne prometne signalizacije potrebne za privremenu regulaciju prometa.</t>
  </si>
  <si>
    <t xml:space="preserve">Izrada projekta privremene regulacije prometa. </t>
  </si>
  <si>
    <t xml:space="preserve">Za nesmetano odvijanje prometa potrebno je prije početka radova izraditi projekt privremene regulacije prometa. Na taj je projekt potrebno ishoditi suglasnost nadležnih institucija. </t>
  </si>
  <si>
    <t>Obračunava se po kompletu cjelokupnog rješenja za sve eventualne faze izvođenja.</t>
  </si>
  <si>
    <t>NOSIVI SLOJEVI   ukupno (kn):</t>
  </si>
  <si>
    <t>ASFALTNI SLOJEVI   ukupno (kn):</t>
  </si>
  <si>
    <t>PROMETNA OPREMA   ukupno (kn):</t>
  </si>
  <si>
    <t>Betonsku podlogu je potrebno armirati armaturnom mrežom Q-139. Podlogu dilatirati minimalno na svaka 4 m u oba smjera.</t>
  </si>
  <si>
    <t>Podloga se izvodi od betona klase C16/20 - MB20 na zbijenoj ispitanoj podlozi od drobljenog kamenog materijala (tampona), preuzetoj od nadzornog inženjera.</t>
  </si>
  <si>
    <t>U jediničnu cijenu je uključena nabava betona i  armature, svi prijevozi i prijenosi, potrebne oplate, rad na ugradnji i njezi betona, te sav drugi potreban rad i materijal. Izvedba, kontrola kakvoće i obračun prema Općim tehničkim uvjetima za radove na cestama, IGH 2001. (OTU), 1., 4. i 7. Poglavlje; odredba 4-01. (4-01.2., 4-01.13. i 4-01.14.); 7-01. i 7-01. 4.</t>
  </si>
  <si>
    <t>Obračun se vrši po komadu niveliranog poklopca, rešetke odnosno ulične kape.</t>
  </si>
  <si>
    <t>Obračun po metru dužnom demontirane i ponovo postavljene ograde.</t>
  </si>
  <si>
    <t>Obračun po m3.</t>
  </si>
  <si>
    <r>
      <t>Obračun po m</t>
    </r>
    <r>
      <rPr>
        <vertAlign val="superscript"/>
        <sz val="9"/>
        <rFont val="Arial"/>
        <family val="2"/>
        <charset val="238"/>
      </rPr>
      <t>2</t>
    </r>
  </si>
  <si>
    <t xml:space="preserve">Sve u skladu s točkom 1-03.2. OTU-a. </t>
  </si>
  <si>
    <t xml:space="preserve">U obračun je uključen i podbeton na mjestima denivelacije temelja. </t>
  </si>
  <si>
    <t xml:space="preserve">U cijenu uračunata i potrebna oplata. </t>
  </si>
  <si>
    <t>Betoniranje temelja novog ogradnog zida.</t>
  </si>
  <si>
    <r>
      <t>Dobava i ugradba cestovnog rubnjaka od predgotovljenih elemenata tipskog</t>
    </r>
    <r>
      <rPr>
        <sz val="9"/>
        <rFont val="Arial"/>
        <family val="2"/>
        <charset val="238"/>
      </rPr>
      <t xml:space="preserve"> </t>
    </r>
    <r>
      <rPr>
        <b/>
        <sz val="9"/>
        <rFont val="Arial"/>
        <family val="2"/>
        <charset val="238"/>
      </rPr>
      <t>poprečnog presjeka 15/25 cm</t>
    </r>
    <r>
      <rPr>
        <sz val="9"/>
        <rFont val="Arial"/>
        <family val="2"/>
        <charset val="238"/>
      </rPr>
      <t xml:space="preserve"> </t>
    </r>
  </si>
  <si>
    <t xml:space="preserve">Rubnjaci se izrađuju iz betona klase C40/45 i polažu na betonsku podlogu iz betona C12/15, prema detaljima iz projekta. </t>
  </si>
  <si>
    <t>m3</t>
  </si>
  <si>
    <t xml:space="preserve">Sva stabla koja se nalaze  u koridoru nove ceste, a ne mogu se presaditi, moraju se posjeći, a panjevi izvaditi. </t>
  </si>
  <si>
    <t>Vađenje i demontiranje prometnih znakova, reklamnih ploča i druge opreme treba obaviti tako da svi sastavni dijelovi ostanu neoštećeni da se mogu opet upotrijebiti.</t>
  </si>
  <si>
    <t>vodolovna grla (slivnici) sa rešetkama</t>
  </si>
  <si>
    <t>Obračun po komadu stabla i grma, odnosno po metru dužnom ukrasne živice.</t>
  </si>
  <si>
    <t>Nasip se izvodi u slojevima čija debljina ovisi o strojevima za zbijanje, ali maksimalna debljina može biti 30 cm.</t>
  </si>
  <si>
    <t>Obračun se vrši u m3 stvarno iskopanog površinskog sloja u sraslom stanju.</t>
  </si>
  <si>
    <t xml:space="preserve">Rad obuhvaća plitki površinski iskop humusa  ili trošnog površinskog sloja, s utovarom u prijevozno sredstvo. </t>
  </si>
  <si>
    <t xml:space="preserve">Sve u skladu s točkom 2-01. OTU-a. </t>
  </si>
  <si>
    <t>Rad uključuje arheološki nadzor kod radova iskopa te izradu propisanog izvješća.</t>
  </si>
  <si>
    <t>Rad obuhvaća strojno grubo i fino planiranje, zbijanje  glatkim valjcima ili valjcima s točkovima na pneumaticima.</t>
  </si>
  <si>
    <t>Crta za zaustavljanje, puna, debljine 0,5 m.</t>
  </si>
  <si>
    <t>Sve u skladu s točkom 1-03.2 OTU-a (KNJIGA I).</t>
  </si>
  <si>
    <t xml:space="preserve">Rad obuhvaća vađenje, demontiranje i deponiranje prometnih znakova, reklamnih ploča i dr. na lokaciju koju odredi investitor. </t>
  </si>
  <si>
    <t xml:space="preserve">Postavljanje profila na terenu prema projektiranim poprečnim profilima ceste. </t>
  </si>
  <si>
    <t>U jediničnim cijenama ovog troškovnika uključeno je izvršenje svih obaveza iz bilo kojeg dijela ili priloga ovog projekta. Jedinične cijene u svim stavkama ovog troškovnika obuhvaćaju sav rad, materijal, režiju i zaradu izvođača, odnosno sadrže sve elemente propisane za strukturu prodajne cijene građevinskih  usluga. 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</si>
  <si>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PRIPREMNI RADOVI ukupno (kn):</t>
  </si>
  <si>
    <t>ZEMLJANI RADOVI  ukupno (kn):</t>
  </si>
  <si>
    <t>B02 - na 1 Fe stupu promjera 63.5 mm</t>
  </si>
  <si>
    <t>BETONSKI RADOVI  ukupno (kn):</t>
  </si>
  <si>
    <t>upušteni rubnjaci 15/25 na rampama za invalide</t>
  </si>
  <si>
    <t>kod rampi za invalide</t>
  </si>
  <si>
    <t>R upušt. 8/20 sve skupa</t>
  </si>
  <si>
    <t xml:space="preserve">Izvođač u potpunosti odgovara za ispravnost izvršene isporuke i jedini je odgovoran za eventualno loše izvedeni rad i lošu kvalitetu isporučenih materijala, opreme ili proizvoda. Izvođač je dužan posjedovati ateste o ispitivanju materijala upotrebljenih za izgradnju građevine, te ateste o ispravnosti izvedenih instalacija, a prilikom tehničkog pregleda građevine mora sve ateste dostaviti investitoru na upotrebu.  </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</si>
  <si>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 Sve izmjene u projektu, opisu radova i jediničnim cijenama mogu uslijediti samo uz suglasnost projektanta i po odobrenju investitora.</t>
  </si>
  <si>
    <t xml:space="preserve">Osiguranje arheološkog nadzora. </t>
  </si>
  <si>
    <t>Iskop temelja za nove ogradne armiranobetonske zidove duž parcela umjesto porušenih ogradnih zidova.</t>
  </si>
  <si>
    <t xml:space="preserve"> U koridoru prometnice gdje je duž privatnih parcela srušen postojeći betonski zid mora se izgraditi novi. Iskop za temelje novog betonskog ogradnog zida vrši se prema situaciji iz projekta. </t>
  </si>
  <si>
    <t xml:space="preserve">U cijenu su uključeni svi radovi na iskopu materijala, s utovarom u prijevozno sredstvo, radovi na uređenju i čišćenju pokosa od labilnih blokova i rastresitog materijala, planiranje iskopanih i susjednih površina, priprema privremenih prometnica s održavanjem istih za cijelo vrijeme korištenja, te sanacija okoliša nakon dovršenja radova.  </t>
  </si>
  <si>
    <t>Strojni široki iskop bez obzira na kategoriju tla  s utovarom u prijevozno sredstvo.</t>
  </si>
  <si>
    <t xml:space="preserve">Iskolčenje i održavanje trase. </t>
  </si>
  <si>
    <t>Izrada betonskih rampi na kolnim ulazima u dvorišta na dijelu rampe koji se nalazi u dvorištu, izvan nogostupa (na mjestu prethodno porušenih rampi).</t>
  </si>
  <si>
    <t>Novi a.b. zid izvodi se od betona klase C25/30.</t>
  </si>
  <si>
    <t>Na dijelu ove ceste gdje su se zbog izvođenja nogostupa morali srušiti postojeći ogradni zidovi privatnih parcela izvode se novi zidovi od istog materijala kao i prethodno uklonjeni zidovi, a sve u dogovoru s vlasnikom pojedine parcele.</t>
  </si>
  <si>
    <t xml:space="preserve">Postavljenu površinu kompletno zasipati isključivo suhim kvarcnim pijeskom granulacije 0 - 1 mm te počistiti metlom. Pijesak mora ući u predviđene reške. </t>
  </si>
  <si>
    <t>Ovaj postupak ponoviti po potrebi 2 - 3 puta.</t>
  </si>
  <si>
    <t>Postavljene betonske elemente (opločnike) utvrditi gumenim ili drvenim čekićem, po potrebi izvaljati, a reške zaliti rijetkim cementnim mortom.</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</si>
  <si>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t>
  </si>
  <si>
    <t>kom</t>
  </si>
  <si>
    <t>komplet</t>
  </si>
  <si>
    <t>količina</t>
  </si>
  <si>
    <t>PRIPREMNI RADOVI</t>
  </si>
  <si>
    <t>jed. cijena (kn)</t>
  </si>
  <si>
    <t>ZEMLJANI RADOVI</t>
  </si>
  <si>
    <t>OPĆE NAPOMENE:</t>
  </si>
  <si>
    <t>Strojno nasipanje i razastiranje, prema potrebi vlaženje ili sušenje, planiranje nasipanih slojeva debljine i nagiba prema projektu odnosno utvrđenih pokusnom dionicom, te zbijanje s odgovarajućim sredstvima, a prema odredbama OTU.</t>
  </si>
  <si>
    <t xml:space="preserve"> Kontrola zbijenosti vrši se pločom fi 30 cm pri čemu se zahtijeva modul zbijenosti 20 MN/m2 ili više. </t>
  </si>
  <si>
    <t xml:space="preserve">Debljina nasipnog sloja mora biti u skladu s vrstom nasipnog materijala te uporabljenim građevinskim strojevima. </t>
  </si>
  <si>
    <t>Isprekidana razdjelna crta bijele boje (TIP-A1), širine 12 cm.</t>
  </si>
  <si>
    <t>Široka isprekidana rubna crta žute boje, duljina puno 1 prazno 1 m (TIP-A), širine 30 cm.</t>
  </si>
  <si>
    <r>
      <t>Obračun po m</t>
    </r>
    <r>
      <rPr>
        <vertAlign val="superscript"/>
        <sz val="9"/>
        <rFont val="Arial"/>
        <family val="2"/>
        <charset val="238"/>
      </rPr>
      <t>2</t>
    </r>
    <r>
      <rPr>
        <sz val="9"/>
        <rFont val="Arial"/>
        <family val="2"/>
        <charset val="238"/>
      </rPr>
      <t xml:space="preserve"> očišćene površine.</t>
    </r>
  </si>
  <si>
    <t>U cijenu su uključeni svi potrebni radovi kao pažljivo raskopavanje korijenja, vađenje i zaštitu  biljaka, odlaganje na parceli i njegu do ponovne sadnje na mjestu koje se dogovori s vlasnikom parcele, a uz prethodnu suglasnost nadzornog inženjera..</t>
  </si>
  <si>
    <t xml:space="preserve">a) pažljivo uklanjanje </t>
  </si>
  <si>
    <t xml:space="preserve">b) ponovna sadnja </t>
  </si>
  <si>
    <t>Uklanjanje grmlja, šiblja, stabala debljine (promjera) do 10 cm, krupnog građevinskog otpada i ostalog otpada.</t>
  </si>
  <si>
    <t>Uklanjanje stabala, grmlja, šiblja, krupnog otpada i ostalog provodi se na svim površinama koje su unutar obuhvata građenja.</t>
  </si>
  <si>
    <t>Ovaj rad obuhvaća uklanjanje raznog otpada, te grmlja i drveća sa zaraslih površina koje ulaze u koridor ceste, s odsijecanjem grana na dužine pogodne za prijevoz, vađenjem korijenja, vađenjem starih panjeva, te uklanjanjem svog materijala od tog rada izvan profila ceste, utovar i transport na odlagalište koje osigurava izvođač radova.</t>
  </si>
  <si>
    <t>Stavka obuhvaća postavljanje metalne ograde od raznih varenih željeznih profila, koja je bila uklonjena i deponirana, na nove ogradne zidove.</t>
  </si>
  <si>
    <t>svi rubnjaci uzdignuti i položeni</t>
  </si>
  <si>
    <t>CRNO</t>
  </si>
  <si>
    <r>
      <t>Uklanjanje postojećih ogradnih AB zidova</t>
    </r>
    <r>
      <rPr>
        <sz val="9"/>
        <rFont val="Arial"/>
        <family val="2"/>
        <charset val="238"/>
      </rPr>
      <t xml:space="preserve">. </t>
    </r>
  </si>
  <si>
    <r>
      <t>Strojna izrada nosivog sloja od zrnatog kamenog materijala najvećeg zrna 63 mm bez veziva.</t>
    </r>
    <r>
      <rPr>
        <sz val="9"/>
        <rFont val="Arial"/>
        <family val="2"/>
        <charset val="238"/>
      </rPr>
      <t xml:space="preserve"> </t>
    </r>
  </si>
  <si>
    <t>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Izvedba, kontrola kakvoće i obračun oprema Općim tehničkim uvjetima za radove na cestama, IGH 2001. (OTU), 1.i 5. Poglavlje; odredbe  5-01; 5-01.1 do 5-01.4.</t>
  </si>
  <si>
    <t>Građevina: REKONSTRUKCIJA DIJELA ULICE PUT STANOVA U ZADRU</t>
  </si>
  <si>
    <t xml:space="preserve">  T.D. 5/16</t>
  </si>
  <si>
    <r>
      <t>Izrada nasipa ispred i iza ogradnog zida, od miješanog materijala iz iskopa trase ili pozajmišta.</t>
    </r>
    <r>
      <rPr>
        <sz val="9"/>
        <rFont val="Arial"/>
        <family val="2"/>
        <charset val="238"/>
      </rPr>
      <t xml:space="preserve">     </t>
    </r>
  </si>
  <si>
    <t>Puna crta, jednostruka razdjelna i rubna bijele boje, debljine 12 cm.</t>
  </si>
  <si>
    <t>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t>
  </si>
  <si>
    <t>Kratka isprekidana razdjelna i  rubna crta bijele boje, duljina puno 1 prazno 1 m (TIP-A), širine 12 cm.</t>
  </si>
  <si>
    <t>Izrada habajućeg asfaltnog sloja od asfaltbetona  AC 8 surf (BIT 50/70) AG4 M4.</t>
  </si>
  <si>
    <t>POZ</t>
  </si>
  <si>
    <t>Opis radova</t>
  </si>
  <si>
    <t>U troškovniku ovog  projekta dani su opisi stavaka za sve vrste predviđenih radova. Za sve što eventualno nije obuhvaćeno tim opisima, izvođač radova dužan je pridržavati se opisa danih u Općim tehničkim uvjetima za radove na cestama (OTU)  koje je 2001. g. izdao IGH - Zagreb, postojećih propisa i Hrvatskih normi.</t>
  </si>
  <si>
    <t>Za sve vrste betonskih radova potrebno je pridržavati se odredbi Tehničkog propisa za građevinske konstrukcije i odgovarajućih odredbi poglavlja 7. BETONSKI RADOVI, VI. knjige ˝Općih tehničkih uvjeta za radove na cestama˝.</t>
  </si>
  <si>
    <t xml:space="preserve">Betone i mortove treba miješati u klasama, prema propisima HRN za beton, odnosno za mortove kako je to dano u stavci troškovnika. Sav beton u principu potrebno je strojno miješati. Ručno miješanje dozvoljeno je samo za vrlo male količine nekonstruktivnih dijelova na građevini. </t>
  </si>
  <si>
    <t>Postavljanje postojećih prethodno uklonjenih i deponiranih metalnih ogradnih vrata od  varenih željeznih profila.</t>
  </si>
  <si>
    <t xml:space="preserve">Na mjestima gdje je izvršeno hrapavljenje ili frezanje (glodanje) postojećeg asfaltnog zastora mora se, prije ugradbe novih asfaltnih slojeva, izvršiti prskanje bitumenskom emulzijom u min. količini od 0,5 kg/m2. Nanošenje emulzije vrši se posebnom prskalicom. U svemu prema točki 5-03, knjiga 3 OTU-a. </t>
  </si>
  <si>
    <t>Postojeći objekti koji ulaze u koridor predmetnih ulica moraju se pažljivo srušiti tako da se ne oštete  dijelovi susjednih objekata.</t>
  </si>
  <si>
    <t>U cijenu je uključeno uklanjanje kompletnog objekta sa svim potrebnim radovima te sa odvozom materijala na gradsku deponiju.</t>
  </si>
  <si>
    <t>(Procjena i isplata vrijednosti objekta ulaze u sastav zasebnog elaborata.)</t>
  </si>
  <si>
    <t>Betonske stupiće deponirati na prikladno mjesto u dogovoru s vlasnikom parcele i nadzornim inženjerom, te nakon izgradnje novih zidova dovoz i postava deponiranih betonskih stupića.</t>
  </si>
  <si>
    <t>Ukoliko su betonski stupići oštećeni prilikom demontaže ili transporta, izvođač će o svom trošku popraviti postojeću ogradu ili postaviti novu u dogovoru s vlasnikom parcele i nadzornim inženjerom.</t>
  </si>
  <si>
    <t>ograda (gornji dio) od betonskih elemenata  (stupića) visine cca 0,7 m</t>
  </si>
  <si>
    <t xml:space="preserve">Demontaža postojećih metalnih ogradnih vrata te ponovno postavljanje. </t>
  </si>
  <si>
    <t>Visinu poklopaca postojećih okana (kanalizacija, vodovod, telefon, struja), rešetki slivnika te uličnih kapa koje se nalaze u koridoru nove prometnice, a ne uklanjaju se, potrebno je prilagoditi projektiranoj visini novih prometnih površina.</t>
  </si>
  <si>
    <t>Obračun po kompletu obavljenih radova.</t>
  </si>
  <si>
    <t>a) demontaža</t>
  </si>
  <si>
    <t>Rad obuhvaća pažljivu demontažu nadstrešnice od inox profila i prozirnih obloga od sigurnosnog stakla  (kako bi se ista mogla upotrijebiti kasnije za ponovno postavljanje), deponiranje na lokaciju u dogovoru s nadzornim inženjerom  te doprema s privremene deponije i ponovno postavljanje deponirane nadstrešnice.</t>
  </si>
  <si>
    <t xml:space="preserve">uklanjanje postojećih poklopaca 60 x 60 cm, nosivosti 250 KN radi zamjene novim poklopcima s pripadnim okvirom </t>
  </si>
  <si>
    <t>poklopci kanalizacijskih okana nosivosti 150 i 125 KN</t>
  </si>
  <si>
    <t>poklopci vodovodnih okana - u kolniku, radi zamjene novim nosivosti 400 KN</t>
  </si>
  <si>
    <t>poklopci vodovodnih okana - u kolniku, nosivosti 400 KN</t>
  </si>
  <si>
    <t>Dobava i ugradba novih zamjenskih poklopaca na postojećim oknima, umjesto postojećih neodgovarajućih poklopaca.</t>
  </si>
  <si>
    <t xml:space="preserve"> kanalizacijski poklopci okrugli tipski poklopci Ф 600 mm s "mehanizmom" za zatvaranje, nosivosti 400 KN</t>
  </si>
  <si>
    <t>U stavku je uključeno skidanje ili nadogradnja betona do potrebne visine, izravnavanje površine i nabava, doprema i ugradnja novog poklopca, rešetke odnosno potrebne vodovodne ulične kape na podlogu od betona C 16/20, a do projektirane visine novih prometnih površina.</t>
  </si>
  <si>
    <t>Pažljivo uklanjanje postojećih opločenja  i podova od raznih materijala, u dvorištima privatnih parcela, unutar koridora ceste.</t>
  </si>
  <si>
    <t>AC 22 base (BIT 50/70) AG6 M2 - karbonat,                   d= 6 cm</t>
  </si>
  <si>
    <t>Izrada habajućeg asfaltnog sloja  (srednje prometno opterećenje) od asfaltbetona  AC 11 surf  PmB 45/80-65 AG1 M1.</t>
  </si>
  <si>
    <t>U cijeni su sadržani svi troškovi nabave materijala, proizvodnje i ugradnje asfaltne mješavine, prijevoz, oprema i sve ostalo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</si>
  <si>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U cijeni su sadržani svi troškovi nabave materijala, proizvodnje i ugradnje asfaltne mješavine, prijevoz, oprema i sve ostalo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asfaltnih             slojeva.</t>
  </si>
  <si>
    <t>Izrada nosivog asfaltnog sloja (srednje prometno opterećenje) od asfaltbetona AC 22 base (BIT 50/70) AG6 M2.</t>
  </si>
  <si>
    <t>Nabava, doprema i polaganje tipskih betonskih elemenata čepaste varijante površine, dimenzija 40 x 40 x 8 cm na dijelu prijelaza s nogostupa na razinu kolnika.</t>
  </si>
  <si>
    <t>Prilikom izvođenja radova pridržavati se važećih građevinskih normi.</t>
  </si>
  <si>
    <t>Predviđa se 1 red (širine 40 cm) uz rubnjak pješačkog prijelaza.</t>
  </si>
  <si>
    <t>Nasipati tamponski sloj, izravnati, dobro nabiti i podesiti padove za odvodnju, nasipati sloj kamenog agregata granulacije 2-4 mm, u debljini 3-5 cm i izravnati letvom.</t>
  </si>
  <si>
    <t>Postavljeni opločnik utvrditi gumenim ili drvenim čekićem, kompletno postavljenu površinu opločnika zasipati (fugirati) suhim pijeskom granulacije 0-1 mm (najbolje kvarcnim pijeskom).</t>
  </si>
  <si>
    <t>Obračun po m2 izvedene čepaste strukture površine.</t>
  </si>
  <si>
    <t>Površinu opločnika po potrebi izvaljati ili nabiti vibro-nabijačima koji na radnoj ploči imaju gumenu oblogu.</t>
  </si>
  <si>
    <t>Pijesak mora ući u reške, a višak počistiti           metlom. 
Ovaj postupak ponoviti nekoliko puta, jer pijesak mora potpuno popuniti predviđene reške (fuge).</t>
  </si>
  <si>
    <t>Betonski opločnici moraju zadovoljavati sve uvjete prema  HRN EN 1339.</t>
  </si>
  <si>
    <t>natpis ŠKOLA - H42</t>
  </si>
  <si>
    <t>oznake pješačkog prijelaza u blizini škole  - H55</t>
  </si>
  <si>
    <t>B39 - na 1 Fe stupu promjera 63.5 mm</t>
  </si>
  <si>
    <t>A34 - na 1 Fe stupu promjera 63.5 mm</t>
  </si>
  <si>
    <t>C31 - na 1 Fe stupu promjera 63.5 mm</t>
  </si>
  <si>
    <r>
      <t xml:space="preserve">C04 + B31 (20 km/h) - na Fe stupu </t>
    </r>
    <r>
      <rPr>
        <sz val="11"/>
        <rFont val="Symbol"/>
        <family val="1"/>
        <charset val="2"/>
      </rPr>
      <t>f</t>
    </r>
    <r>
      <rPr>
        <sz val="9"/>
        <rFont val="Arial"/>
        <family val="2"/>
        <charset val="238"/>
      </rPr>
      <t xml:space="preserve"> 63.5 mm</t>
    </r>
  </si>
  <si>
    <r>
      <t xml:space="preserve">A34 + B39  - na Fe stupu </t>
    </r>
    <r>
      <rPr>
        <sz val="11"/>
        <rFont val="Symbol"/>
        <family val="1"/>
        <charset val="2"/>
      </rPr>
      <t>f</t>
    </r>
    <r>
      <rPr>
        <sz val="9"/>
        <rFont val="Arial"/>
        <family val="2"/>
        <charset val="238"/>
      </rPr>
      <t xml:space="preserve"> 63.5 mm</t>
    </r>
  </si>
  <si>
    <t>zid širine 20 cm i srednje visine rušenja iznad tla  80 cm</t>
  </si>
  <si>
    <t>Stavka uključuje i potpuno ili djelomično           uklanjanje podzemnog dijela zida kao i temelja zida.</t>
  </si>
  <si>
    <t>dvokrilna zaokretna kolna vrata dužine cca 3,0 m visine cca 1,6 m,  sa 2 metalna stupa</t>
  </si>
  <si>
    <t>Pažljivo skidanje postojeće ograde od             betonskih elemenata (stupića) sa ogradnih zidova.</t>
  </si>
  <si>
    <t>stambeni objekt - prizemlje i kat</t>
  </si>
  <si>
    <t>dvokrilna zaokretna kolna vrata dužine cca 4,0 m visine cca 1,6 m,  sa 2 metalna stupa</t>
  </si>
  <si>
    <t>klizna kolna  vrata širine 4,0 m visine cca 1,6 m, sa 2 metalna stupa</t>
  </si>
  <si>
    <t>klizna kolna  vrata širine 6,0 m visine cca 1,6 m, , sa 2 metalna stupa</t>
  </si>
  <si>
    <t>jednokrilna zaokretna pješačka  vrata širine cca 1,2 m visine 1,5 m;  sa 2 metalna stupa</t>
  </si>
  <si>
    <t>jednokrilna zaokretna pješačka  vrata širine cca 1,2 m visine 1,5 m;  sa 2 AB stupa</t>
  </si>
  <si>
    <t>jednokrilna zaokretna pješačka  vrata širine cca 1,5 m visine 2,0 m;  sa 2 AB stupa</t>
  </si>
  <si>
    <t>dvokrilna zaokretna pješačka  vrata širine cca 2,0 m visine 1,5 m;  sa 2 AB stupa</t>
  </si>
  <si>
    <t>klizna kolna  vrata širine 6,0 m visine cca 1,6 m, , sa 2 AB stupa</t>
  </si>
  <si>
    <t>klizna kolna  vrata širine 4,0 m visine cca 1,6 m, sa 2 AB stupa</t>
  </si>
  <si>
    <t>dvokrilna zaokretna kolna vrata dužine cca 4,0 m visine cca 1,6 m,  sa 2 AB stupa</t>
  </si>
  <si>
    <t>dvokrilna zaokretna kolna vrata dužine cca 3,0 m visine cca 1,6 m,  sa 2 AB stupa</t>
  </si>
  <si>
    <t>zid širine 20 cm  i visine 160 cm</t>
  </si>
  <si>
    <t>zid širine 20 cm  i visine 180 cm</t>
  </si>
  <si>
    <t>temelj dimenzija  0,85 x 0,4 m</t>
  </si>
  <si>
    <t xml:space="preserve"> a) betonska podloga C16/20, d= 10 cm</t>
  </si>
  <si>
    <t xml:space="preserve">Prosječna širina dvorišnog dijela rampi u dvorištima obiteljskih kuća je cca 3,5 m. </t>
  </si>
  <si>
    <t>a) betonska ploča klase C 25/30 (MB30), debljina ploče 10 cm.</t>
  </si>
  <si>
    <t xml:space="preserve">Kod poslovnih objekata rampe su uglavnom u širini parcele objekta. </t>
  </si>
  <si>
    <t>Rampe se izvode od betona C25/30 (MB 30). Kose plohe moraju se ohrapaviti.</t>
  </si>
  <si>
    <t>razbijanje i iskop razbijenih asfaltnih slojeva i betonskih ploča debljine cca 10 cm</t>
  </si>
  <si>
    <t>Pažljivo uklanjanje postojećih mladih stabala, ukrasnih živica i grmova te ponovna sadnja nakon izrade novog ogradnog zida.</t>
  </si>
  <si>
    <t>Ovaj rad obuhvaća pažljivo uklanjanje mladih stabala, ukrasnih živica i grmova zasađenih u vrtovima privatnih parcela, uz postojeće ograde, a koje ulaze u koridor ceste. Biljke se uklanjaju zajedno s korjenjem te odlažu na pogodno mjesto na parceli izvan radne zone.</t>
  </si>
  <si>
    <t>ukrasni grmovi (ruže i dr.), promjer cca 50 cm, visina cca 150 cm</t>
  </si>
  <si>
    <t>vinova loza visine cca 1.5 m</t>
  </si>
  <si>
    <t>mlada stabla maslina promjera 10 - 20 cm</t>
  </si>
  <si>
    <t>ukrasna živica visine cca 150 cm, širine cca 60           cm</t>
  </si>
  <si>
    <t>ukrasna živica visine cca 200 cm, širine cca 60           cm</t>
  </si>
  <si>
    <t>ukrasna živica visine cca 300 cm, širine cca 60           cm</t>
  </si>
  <si>
    <t>Ovaj rad obuhvaća uklanjanje mladih stabala, živica i grmova koje ulaze u koridor ceste, a ne mogu se presaditi te se moraju posjeći i odložiti na pogodno mjesto na parceli izvan radne zone.</t>
  </si>
  <si>
    <t>Uklanjanje sa privatnih zelenih površina (vrtova) postojećih mladih stabala, živica i grmova koji se ne mogu presaditi te odlaganje na parceli izvan radne zone.</t>
  </si>
  <si>
    <t>U cijenu su uključeni svi potrebni radovi kao rezanje grana, živica i grmova te pilanje porušenih stabala na manje komade, slaganje u hrpe i odlaganje na parceli van radne zone.</t>
  </si>
  <si>
    <t>stabla promjera  &gt; 30 cm</t>
  </si>
  <si>
    <t>stabla smokve  &gt; 30 cm</t>
  </si>
  <si>
    <t>stabla badema  &gt; 30 cm</t>
  </si>
  <si>
    <t>stabla smokve 10-30 cm</t>
  </si>
  <si>
    <r>
      <t>Izrada geodetskog elaborata izvedenog stanja i objekata.</t>
    </r>
    <r>
      <rPr>
        <sz val="9"/>
        <rFont val="Arial"/>
        <family val="2"/>
        <charset val="238"/>
      </rPr>
      <t xml:space="preserve"> </t>
    </r>
  </si>
  <si>
    <t xml:space="preserve">Geodetski elaborat izvedenog stanja predaje se investitoru u cjelovitom kartiranom i digitalnom obliku. Broj primjeraka prema dogovoru s investitorom (ovisno o potrebama investitora i komunalnih poduzeća). </t>
  </si>
  <si>
    <t>Rešetke slivnika i linijske rešetke u privatnoj parceli ostaju vlasniku parcele.</t>
  </si>
  <si>
    <r>
      <t xml:space="preserve">metalna ograda od Fe cijevi </t>
    </r>
    <r>
      <rPr>
        <sz val="9"/>
        <rFont val="Symbol"/>
        <family val="1"/>
        <charset val="2"/>
      </rPr>
      <t>f</t>
    </r>
    <r>
      <rPr>
        <sz val="9"/>
        <rFont val="Arial"/>
        <family val="2"/>
        <charset val="238"/>
      </rPr>
      <t xml:space="preserve"> 40 mm, na nogostupu (ograda visine cca 120 cm, dužine cca 400 cm)</t>
    </r>
  </si>
  <si>
    <t>nadstrešnica od inox profila i prozirnih obloga od sigurnosnog stakla. dužine cca 4250 mm, širine cca 900 mm i visine cca 2600 mm, sa klupom za sjedenje i inox  pločom za informacije (vozni red         autobusa)</t>
  </si>
  <si>
    <t xml:space="preserve">Pažljiva demontaža postojeće nadstrešnice autobusnog stajališta te ponovno postavljanje. </t>
  </si>
  <si>
    <t>poštanski sandučić (vlasništvo HP - Hrvatska pošta d.d.) dimenzija cca 40x25x55 cm (sandučić pričvršćen na zid)</t>
  </si>
  <si>
    <t>mali privatni poštanski sandučić dimenzija cca 17x7x25 cm (sandučić pričvršćen na ogradnom zidu parcele)</t>
  </si>
  <si>
    <r>
      <t xml:space="preserve">metalni stup za zastavu  </t>
    </r>
    <r>
      <rPr>
        <sz val="9"/>
        <rFont val="Symbol"/>
        <family val="1"/>
        <charset val="2"/>
      </rPr>
      <t>f</t>
    </r>
    <r>
      <rPr>
        <sz val="9"/>
        <rFont val="Arial"/>
        <family val="2"/>
        <charset val="238"/>
      </rPr>
      <t xml:space="preserve"> 75 mm,  visine cca          5,0 m</t>
    </r>
  </si>
  <si>
    <t>B02 na 1 stupu od Fe cijevi</t>
  </si>
  <si>
    <t>K44 (60x40 cm) na 1Fe stupu promjera 63.5 mm</t>
  </si>
  <si>
    <t>K45 (60x40 cm) na 1Fe stupu promjera 63.5 mm</t>
  </si>
  <si>
    <t>K45 + C120 (PUT STANOVA) - na 1 Fe stupu promjera 63.5 mm</t>
  </si>
  <si>
    <t>stup promjera 63.5 mm - bez prometnog znaka</t>
  </si>
  <si>
    <t>B31 (40 km/h) - na 1 Fe stupu promjera 63.5 mm</t>
  </si>
  <si>
    <t>C02 - 2 znaka (za oba smjera) na 1 Fe stupu promjera 63.5 mm</t>
  </si>
  <si>
    <t>C04 + B31 (30 km/h) - na 1 Fe stupu promjera 63.5 mm</t>
  </si>
  <si>
    <t>A24 + E01 - na 1 Fe stupu promjera 63.5 mm</t>
  </si>
  <si>
    <r>
      <t xml:space="preserve">uklanjanje cijevnog propusta PVC </t>
    </r>
    <r>
      <rPr>
        <sz val="9"/>
        <rFont val="Symbol"/>
        <family val="1"/>
        <charset val="2"/>
      </rPr>
      <t>f</t>
    </r>
    <r>
      <rPr>
        <sz val="9"/>
        <rFont val="Arial"/>
        <family val="2"/>
        <charset val="238"/>
      </rPr>
      <t xml:space="preserve"> 300 mm, duljine cca 6.0 m</t>
    </r>
  </si>
  <si>
    <t xml:space="preserve">linijske rešetke širine cca 50 cm, ukupne dužine cca 50,0 m (7 rešetki duljina cca 3.0 m, 5.0 m, 6.0 m i 15.0 m) </t>
  </si>
  <si>
    <t>C04 + B31 (20 km/h) - na 1 Fe stupu promjera 63.5 mm</t>
  </si>
  <si>
    <r>
      <t xml:space="preserve">metalni stup za sušenje robe  </t>
    </r>
    <r>
      <rPr>
        <sz val="9"/>
        <rFont val="Symbol"/>
        <family val="1"/>
        <charset val="2"/>
      </rPr>
      <t>f</t>
    </r>
    <r>
      <rPr>
        <sz val="9"/>
        <rFont val="Arial"/>
        <family val="2"/>
        <charset val="238"/>
      </rPr>
      <t xml:space="preserve"> 50 mm,  visine           cca 4,0 m sa znakom C120 (OSJEČKA ULICA)</t>
    </r>
  </si>
  <si>
    <t>U cijenu je uključeno pažljivo skidanje poklopaca i rešetki, djelomično ili potpuno rušenje (razbijanje betona) predmetnih objekata, zatrpavanje materijalom iz iskopa do donjeg stroja prometnice i odvoz šute na gradsku deponiju te                   deponiranje skinutih poklopaca, rešetki i vodovodnih kapa na mjesto koje odredi nadzorni inženjer.</t>
  </si>
  <si>
    <r>
      <t>Uklanjanje postojećih betonskih rubnjaka</t>
    </r>
    <r>
      <rPr>
        <sz val="9"/>
        <rFont val="Arial"/>
        <family val="2"/>
        <charset val="238"/>
      </rPr>
      <t>.             U cijenu je uključeno strojno vađenje, utovar i transport rubnjaka kao i transport na deponiju.  Sve u skladu s točkom 1-03.2. OTU-a.</t>
    </r>
  </si>
  <si>
    <t xml:space="preserve">U jediničnu cijenu uračunat utovar, prijevoz do mjesta deponije, istovar i planiranje zemlje na deponiji te vraćanje deponije u prvobitno stanje. </t>
  </si>
  <si>
    <t>Obračun je za komplet  obavljenih radova, po komadu uklonjenog poklopca. Odnsovo po m' linijeske rešetke.</t>
  </si>
  <si>
    <t>Uklanjanje postojećih cjevovoda koji više neće biti u funkciji (ukidaju se), a na trasi su novih instalacija.</t>
  </si>
  <si>
    <t>U cijenu su uključeni svi radovi potrebni za uklanjanje cjevovoda (iskop, demontaža, vađenje cjevovoda) i odvoz cjevovoda na mjesto koje odredi nadzorni inženjer u dogovoru s vlasnikom cjevovoda.</t>
  </si>
  <si>
    <t>postojeći vodovod - L.Ž. DN 200 mm (od Put Tikulina do Dubrovačke ulice)</t>
  </si>
  <si>
    <t xml:space="preserve">Odvoz na privremenu deponiju te deponiranje dijela materijala iskopa koji će se ugrađivati u nasip. </t>
  </si>
  <si>
    <t>Izrada nasipa od miješanog materijala  iz iskopa trase ili pozajmišta.</t>
  </si>
  <si>
    <t>Stavka obuhvaća dovoz materijala iz iskopa na trasi s privremene deponije  ili nabavu i dopremu materijala iz pozajmišta, strojno nasipanje, razastiranje, prema potrebi vlaženje ili sušenje te grubo planiranje materijala u nasipu prema dimenzijama i nagibima iz projekta odnosno utvrđenih pokusnom dionicom, kao i zbijanje s odgovarajućim sredstvima, a  prema zahtjevima iz  OTU.</t>
  </si>
  <si>
    <t>nasip ispred i iza  zidova - iz iskopa na trasi, dovoz s privremene deponije</t>
  </si>
  <si>
    <t>ispuna nogostupa - Sz ≥ 100%, Ms ≥ 40MN/m2 - iz iskopa na trasi, dovoz s privremene deponije</t>
  </si>
  <si>
    <t xml:space="preserve">Na dionicama na kojima se materijal iskopa ne može ostaviti na trasi, iskopani materijal koji će se koristiti za nasip odvoziti odmah prilikom iskopa na privremenu deponiju. </t>
  </si>
  <si>
    <t>Privremenu deponiju određuje nadzorni inženjer u dogovoru s investitorom i nadležnom gradskom službom.</t>
  </si>
  <si>
    <t>Prijevoz i istovar iskopanog materijala na stalnu deponiju.</t>
  </si>
  <si>
    <t>Višak iskopanog materijala treba odvesti na stalnu deponiju koju osigurava izvođač radova. Prije izlaska na prometnice izvan granica zahvata  kotače vozila treba oprati da se spriječi onečišćenje prometnica izvan gradilišta.</t>
  </si>
  <si>
    <t xml:space="preserve"> prijevoz viška materijala na stalnu deponiju</t>
  </si>
  <si>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prometnice i iskopu rova cjevovoda.</t>
  </si>
  <si>
    <t>Na svu radnu snagu dodaje se faktor u koji pored ostalog treba uračunati i održavanje gradilišta, postavljanje svih pomičnih objekata na gradilištu kao i demontaža istih. U pogledu izmjera držati se točno upustva iz prosječnih normi u građevinarstvu, tj. u pogledu dodavanja i odbijanja za kvadraturu i sl. Uređenje gradilišta po završetku radova kao i zemljišta za deponije (stalne i privremene), prilazne puteve i pomoćne zgrade, uključeno je u jediničnu cijenu i neće se posebno naplaćivati.</t>
  </si>
  <si>
    <t>žičana ograda srednje visine 1,0 m na AB zidu</t>
  </si>
  <si>
    <t>ograda srednje visine 1,0 m</t>
  </si>
  <si>
    <t>reklama (za pekaru) cca  40*40 * 200 cm na AB stupu</t>
  </si>
  <si>
    <t>reklame ukupno cca 100 * 150 cm, na 2 Fe stupa  promjera 63.5 mm (2  reklame - LJEKARNA i         SICO)</t>
  </si>
  <si>
    <t>postojeći betonski opločnici raznih oblika i dimenzija (20 x 20 cm, 10 x 20, 10x10 cm), debljine 6 cm</t>
  </si>
  <si>
    <t>opločenje postojećim betonskim opločnicima dimenzija 20 x 20 cm, 10x20, 10x10 cm, debljine 6 cm (na sloju cementnog morta d=4 cm)</t>
  </si>
  <si>
    <t>Ponovno postavljanje dijela prethodno uklonjenih postojećih opločenja  i podova od raznih materijala, u dvorištima privatnih parcela, unutar koridora ceste.</t>
  </si>
  <si>
    <t>U cijenu je uključeno pažljivo vađenje, utovar i odvoz betonskih opločnika i kamenih ploča na privremeno odlagalište, u dogovoru s           investitorom.</t>
  </si>
  <si>
    <t xml:space="preserve">           </t>
  </si>
  <si>
    <t>Nakon postavljanja rubnih elemenata, na završeni nosivi sloj (betonsku podlogu debljine 10 cm) i nagiba prema projektu, preuzet od nadzornog inženjera, polažu se betonski opločnici C 30/37, u sloj  pijeska i cementa (omjer 5:1) debljine 4 cm, na prethodno pripremljenu betonsku                   podlogu.</t>
  </si>
  <si>
    <t>postojeće opločenje pločama benkovačkog kamena (betonska podloga u posebnoj stavci)</t>
  </si>
  <si>
    <t>Stavka obuhvaća nabavu i dopremu pijeska, cementa i sveg ostalog potrebnog za polaganje betonskih opločnika i kamenih ploča, dopremu postojećih opločnika i ploča s  privremenog odlagališta te ponovnu ugradnju.</t>
  </si>
  <si>
    <t>uklanjanje telefonski poklopci 50 x80 cm,             nosivosti 150 KN radi zamjene novim nosivosti             400 KN</t>
  </si>
  <si>
    <r>
      <t>Pažljiva demontaža postojeće žičane ograde sa betonskog ogradnog zida te ponovno postavljanje na obnovljeni ogradni zid.</t>
    </r>
    <r>
      <rPr>
        <sz val="9"/>
        <rFont val="Arial"/>
        <family val="2"/>
        <charset val="238"/>
      </rPr>
      <t xml:space="preserve">  </t>
    </r>
  </si>
  <si>
    <t>Postavljanje postojeće prethodno uklonjene i deponirane žičane ograde.</t>
  </si>
  <si>
    <t>Na dijelu novih ogradnih zidova postavlja se postojeća ograda od pletene žice, odnosno od "rabic" žice, a koja je bila uklonjena sa starih zidova i deponirana.</t>
  </si>
  <si>
    <t>Rad obuhvaća dovoz postojeće žičane ograde, ugradnju stupova, postavljane mreže, te sav ostali rad i materijal potreban za izradu ograde.</t>
  </si>
  <si>
    <r>
      <t>Obračun se vrši po m</t>
    </r>
    <r>
      <rPr>
        <vertAlign val="superscript"/>
        <sz val="9"/>
        <rFont val="Arial"/>
        <family val="2"/>
        <charset val="238"/>
      </rPr>
      <t>1</t>
    </r>
    <r>
      <rPr>
        <sz val="9"/>
        <rFont val="Arial"/>
        <family val="2"/>
        <charset val="238"/>
      </rPr>
      <t xml:space="preserve"> postavljene ograde.</t>
    </r>
  </si>
  <si>
    <r>
      <t>Uklanjanje postojećih objekata na trasi prometnice.</t>
    </r>
    <r>
      <rPr>
        <sz val="9"/>
        <rFont val="Arial"/>
        <family val="2"/>
        <charset val="238"/>
      </rPr>
      <t xml:space="preserve"> </t>
    </r>
  </si>
  <si>
    <t>Rad obuhvaća pažljivu demontažu metalnih vrata i stupova (kako bi se ista mogla upotrijebiti kasnije za ponovno postavljanje), deponiranje na parceli na prikladno mjesto izvan obuhvata radova,  do ponovne ugradbe, u dogovoru s vlasnikom parcele i nadzornim inženjerom.</t>
  </si>
  <si>
    <r>
      <t>Obračun po m</t>
    </r>
    <r>
      <rPr>
        <vertAlign val="superscript"/>
        <sz val="9"/>
        <rFont val="Arial"/>
        <family val="2"/>
        <charset val="238"/>
      </rPr>
      <t>3</t>
    </r>
    <r>
      <rPr>
        <sz val="9"/>
        <rFont val="Arial"/>
        <family val="2"/>
        <charset val="238"/>
      </rPr>
      <t xml:space="preserve"> iskopanog sraslog materijala.</t>
    </r>
  </si>
  <si>
    <r>
      <t>Na oknima postojećeg kolektora mješovite odvodnje na predmetnom dijelu ulice Put Stanova ugrađuju se lijevanoželjezni okrugli tipski poklopci Ф 600 mm s "mehanizmom" za zatvaranje, a nosivosti 400 kN,  u skladu s opisom stavke IV.1. (</t>
    </r>
    <r>
      <rPr>
        <b/>
        <sz val="9"/>
        <rFont val="Arial"/>
        <family val="2"/>
        <charset val="238"/>
      </rPr>
      <t>2. TROŠKOVNIK ODVODNJE</t>
    </r>
    <r>
      <rPr>
        <sz val="9"/>
        <rFont val="Arial"/>
        <family val="2"/>
        <charset val="238"/>
      </rPr>
      <t xml:space="preserve">, </t>
    </r>
    <r>
      <rPr>
        <b/>
        <sz val="9"/>
        <rFont val="Arial"/>
        <family val="2"/>
        <charset val="238"/>
      </rPr>
      <t>poglavlje IV. ZIDARSKI RADOVI</t>
    </r>
    <r>
      <rPr>
        <sz val="9"/>
        <rFont val="Arial"/>
        <family val="2"/>
        <charset val="238"/>
      </rPr>
      <t>).</t>
    </r>
  </si>
  <si>
    <t>Rad obuhvaća skidanje rđe te premaz zaštitnom              bojom za metal i završnim slojem lak boje u              tonu kao postojeća te doprema s privremene deponije i ponovno postavljanje deponiranih metalnih ogradnih vrata.</t>
  </si>
  <si>
    <t>Rad obuhvaća sve potrebne radove, kao skidanje hrđe, premaz zaštitnom bojom za metal i završnim slojem lak boje u tonu kao postojeća te doprema s privremene deponije i ponovno postavljanje deponiranih metalnih ogradnih vrata.</t>
  </si>
  <si>
    <t>Rad obuhvaća sve potrebne radove, kao skidanje hrđe, premaz zaštitnom bojom za metal i završnim slojem lak boje u tonu kao postojeća te doprema s privremene deponije i ponovno postavljanje deponiranih metalne ograde.</t>
  </si>
  <si>
    <t>Obračun po komadu ponovo postavljenih ogradnih vrata.</t>
  </si>
  <si>
    <r>
      <t xml:space="preserve"> kolnik:  AB 11E:  nova oznaka  </t>
    </r>
    <r>
      <rPr>
        <b/>
        <sz val="9"/>
        <rFont val="Arial"/>
        <family val="2"/>
        <charset val="238"/>
      </rPr>
      <t>AC 11 surf                 (BIT 50/70) AG2 M3</t>
    </r>
    <r>
      <rPr>
        <sz val="9"/>
        <rFont val="Arial"/>
        <family val="2"/>
        <charset val="238"/>
      </rPr>
      <t>,   d= 4 cm</t>
    </r>
  </si>
  <si>
    <r>
      <t xml:space="preserve"> nogostup izdignut iznad kolnika:  </t>
    </r>
    <r>
      <rPr>
        <b/>
        <sz val="9"/>
        <rFont val="Arial"/>
        <family val="2"/>
        <charset val="238"/>
      </rPr>
      <t>AC 8 surf (BIT 50/70) AG4 M4,</t>
    </r>
    <r>
      <rPr>
        <sz val="9"/>
        <rFont val="Arial"/>
        <family val="2"/>
        <charset val="238"/>
      </rPr>
      <t xml:space="preserve">  d= 4 cm</t>
    </r>
  </si>
  <si>
    <t>Obračun je za komplet  obavljenih radova, po komadu uklonjenog poklopca. Odnosno po m' linijeske rešetke.</t>
  </si>
  <si>
    <t xml:space="preserve">Poklopac okna od lijevanog željeza, nosivosti D 400, minimalnog svjetlog promjera 600 mm, nodularni lijev, s okruglim okvirom ravne bočne stjenke od lijevanog željeza obloženog betonom C 35/45 (razreda izloženosti XD3, XF4, XA3), sa zamjenjivim uloškom protiv          lupanja debljine 10 mm smještenim horizontalno u ležište na okviru, stabiliziran trnovima, bez mogućnosti ispadanja, razreda opterećenja D 400 (prema HRN EN 124:2005), s dva bezvijčana elementa za zaključavanje izrađena od kompozitnog materijala, bez zgloba, bez premaza. </t>
  </si>
  <si>
    <t>Pritisak okvira na dosjednu površinu iznosi do najviše 2,6 N/mm2. Visina okvira najmanje 125 mm, ukupna masa najmanje 100 kg.</t>
  </si>
  <si>
    <t>1.</t>
  </si>
  <si>
    <t>TROŠKOVNIK PROMETNICA</t>
  </si>
  <si>
    <t>2.</t>
  </si>
  <si>
    <t>TROŠKOVNIK ODVODNJE</t>
  </si>
  <si>
    <t>TROŠKOVNIK VODOVODA</t>
  </si>
  <si>
    <t>4.</t>
  </si>
  <si>
    <t>TROŠKOVNIK ELEKTRORADOVA</t>
  </si>
  <si>
    <t>5.</t>
  </si>
  <si>
    <t>SVEUKUPNO (u kunama bez PDV-a):</t>
  </si>
  <si>
    <t>PDV (25%)</t>
  </si>
  <si>
    <t>SVEUKUPNO (u kunama sa PDV-om):</t>
  </si>
  <si>
    <t xml:space="preserve">6. NATJEČAJNI TROŠKOVNIK </t>
  </si>
  <si>
    <t xml:space="preserve">           - SVEUKUPNA REKAPITULACIJA</t>
  </si>
  <si>
    <t xml:space="preserve">Investitor :  GRAD ZADAR                                                                                              Projektirao:   GiN - Company  d.o.o. ZADAR      </t>
  </si>
  <si>
    <t>Naručitelj :  GRAD ZADAR                                                                                                                                                                                                                       T.D. 5/16</t>
  </si>
  <si>
    <t xml:space="preserve"> 2. T R O Š K O V N I K  ODVODNJE</t>
  </si>
  <si>
    <t>U ovom Troškovniku obrađeni su svi radovi potrebni za izgradnju kolektora mješovitih otpadnih voda na predmetnom dijelu ulice Put Stanova u Zadru. Također su obrađeni fekalni kućni priključci okolnih parcela, priključci za vodolovna grla i priključci sekundarnih kolektora iz poprečnih ulica.</t>
  </si>
  <si>
    <r>
      <t xml:space="preserve">Dio radova potrebnih za izgradnju predmetne kanalizacijske mreže (pilanje i razbijanje                postojećeg asfalta, lociranje i označavanje mjesta poznatih  trasa   podzemnih komunalnih  instalacija, izrada "Elaborata privremene regulacije prometa, postavljanje i uklanjanje prometne signalizacije,            izrada nove kolničke konstrukcije) obrađen je u </t>
    </r>
    <r>
      <rPr>
        <b/>
        <sz val="11"/>
        <rFont val="Arial"/>
        <family val="2"/>
      </rPr>
      <t>1. dijelu</t>
    </r>
    <r>
      <rPr>
        <sz val="11"/>
        <rFont val="Arial"/>
        <family val="2"/>
      </rPr>
      <t xml:space="preserve"> (</t>
    </r>
    <r>
      <rPr>
        <b/>
        <sz val="11"/>
        <rFont val="Arial"/>
        <family val="2"/>
        <charset val="238"/>
      </rPr>
      <t>TROŠKOVNIK PROMETNICE)</t>
    </r>
    <r>
      <rPr>
        <sz val="11"/>
        <rFont val="Arial"/>
        <family val="2"/>
      </rPr>
      <t xml:space="preserve"> predmetnog troškovnika prometnice i prateće komunalne infrastrukture.</t>
    </r>
  </si>
  <si>
    <t>I.</t>
  </si>
  <si>
    <t>ukupno            (kn)</t>
  </si>
  <si>
    <t>Iskolčenje trase glavnog mješovitog kolektora i priključaka</t>
  </si>
  <si>
    <t>Trase glavnog kolektora, priključaka za vodolovna grla i fekalnih kućnih priključaka, te trase trase priključaka sekundarnih kolektora, moraju se označiti na terenu uz obilježavanje svih važnijih točaka i upis broja poligona svake točke u tablicu te obnavljanje i održavanje oznaka.</t>
  </si>
  <si>
    <t>U stavku je uključeno snimanje uzdužnog profila trasa i karakterisitičnih poprečnih presjeka, računanje podataka, iscrtavanje, kao i sav materijal potreban za obilježavanje trasa.</t>
  </si>
  <si>
    <t>Prije početka gradnje treba dobiti suglasnost nadzornog inženjera na elaborat iskolčenja. Isti postupak treba izvesti i kod eventualnih promjena projektiranih trasa.</t>
  </si>
  <si>
    <r>
      <t>Obračun po m</t>
    </r>
    <r>
      <rPr>
        <vertAlign val="superscript"/>
        <sz val="11"/>
        <rFont val="Arial"/>
        <family val="2"/>
        <charset val="238"/>
      </rPr>
      <t>1</t>
    </r>
    <r>
      <rPr>
        <sz val="11"/>
        <rFont val="Arial"/>
        <family val="2"/>
        <charset val="238"/>
      </rPr>
      <t xml:space="preserve"> iskolčene trase.</t>
    </r>
  </si>
  <si>
    <t xml:space="preserve"> - glavni kolektori</t>
  </si>
  <si>
    <r>
      <t>m</t>
    </r>
    <r>
      <rPr>
        <vertAlign val="superscript"/>
        <sz val="11"/>
        <rFont val="Arial"/>
        <family val="2"/>
        <charset val="238"/>
      </rPr>
      <t>1</t>
    </r>
  </si>
  <si>
    <t xml:space="preserve"> - sekundarni kolektori         </t>
  </si>
  <si>
    <t xml:space="preserve"> - fekalni kućni priključci</t>
  </si>
  <si>
    <t xml:space="preserve"> - priključci vodolovnih grla</t>
  </si>
  <si>
    <t>Izrada privremenih drvenih mostića za pristup do postojećih stambenih građevina.</t>
  </si>
  <si>
    <t>Za vrijeme izvođenja radova mora se osigurati pristup za pješake do okolnih stambenih građevina za što treba postaviti privremene drvene mostiće.</t>
  </si>
  <si>
    <t>Stavka uključuje postavljanje, premještanje i uklanjanje mostića u skladu s napredovanjem radova na izgradnji kanalizacijske mreže, a prema odobrenju nadzornog inženjera.</t>
  </si>
  <si>
    <t xml:space="preserve">Obračun po komadu. </t>
  </si>
  <si>
    <t>II.</t>
  </si>
  <si>
    <t>Iskop rova za polaganje kanalizacijskih cijevi           kolektora, uključivo proširenje i produbljenje rova za revizijska okna</t>
  </si>
  <si>
    <r>
      <t xml:space="preserve">Predviđen je strojni iskop materijala bez obzira na kategoriju i to bez uporabe eksploziva zbog blizine stambenih objekata (rad s pikamerom). </t>
    </r>
    <r>
      <rPr>
        <sz val="11"/>
        <color indexed="10"/>
        <rFont val="Arial"/>
        <family val="2"/>
        <charset val="238"/>
      </rPr>
      <t/>
    </r>
  </si>
  <si>
    <t>Rov je dimenzija prema detaljima iz poprečnog presjeka rova, a dubine prema uzdužnim profilima. Kod iskopa mora se paziti na pravilno odsjecanje stranica i dna rova.</t>
  </si>
  <si>
    <r>
      <t xml:space="preserve">Iskopani materijal odlaže se na jednu stranu rova najmanje 1,00 m tako da se osigura nesmetan rad u rovu. Dno rova mora se isplanirati na točnost </t>
    </r>
    <r>
      <rPr>
        <sz val="11"/>
        <rFont val="Symbol"/>
        <family val="1"/>
        <charset val="2"/>
      </rPr>
      <t>±</t>
    </r>
    <r>
      <rPr>
        <sz val="11"/>
        <rFont val="Arial"/>
        <family val="2"/>
        <charset val="238"/>
      </rPr>
      <t xml:space="preserve"> 2 cm, uz zasijecanje svih neravnina.</t>
    </r>
  </si>
  <si>
    <t>Stavka obuhvaća razupiranje i podupiranje rova.</t>
  </si>
  <si>
    <t>U stavku je uključeno i proširenje i produbljenje rova na mjestima gdje dolaze kontrolna okna, te izradu zaštitne ograde tj. trake. Priznaje se samo iskop po normalnim profilima, prekop se neće priznati.</t>
  </si>
  <si>
    <r>
      <t>Obračun po m</t>
    </r>
    <r>
      <rPr>
        <vertAlign val="superscript"/>
        <sz val="11"/>
        <rFont val="Arial"/>
        <family val="2"/>
        <charset val="238"/>
      </rPr>
      <t>3</t>
    </r>
    <r>
      <rPr>
        <sz val="11"/>
        <rFont val="Arial"/>
        <family val="2"/>
        <charset val="238"/>
      </rPr>
      <t xml:space="preserve"> iskopanog materijala sa planiranim dnom prema projektiranom profilu.</t>
    </r>
  </si>
  <si>
    <t xml:space="preserve"> - glavni kolektori         </t>
  </si>
  <si>
    <r>
      <t>m</t>
    </r>
    <r>
      <rPr>
        <vertAlign val="superscript"/>
        <sz val="11"/>
        <rFont val="Arial"/>
        <family val="2"/>
        <charset val="238"/>
      </rPr>
      <t>3</t>
    </r>
  </si>
  <si>
    <t xml:space="preserve"> - proširenje i produbljenje rova na mjestima okana         </t>
  </si>
  <si>
    <t>Iskop rova za priključke.</t>
  </si>
  <si>
    <t>Stavka obuhvaća iskop rova za fekalne kućne priključke i priključke vodolovnih grla.</t>
  </si>
  <si>
    <t>Prosječna dubina iskopa rova za fekalne kućne priključke i za priključke vodolovnih grla je 1,50 m, a širina rova je 0,70 m.</t>
  </si>
  <si>
    <r>
      <t xml:space="preserve">Dno rova mora se fino isplanirati na točnost </t>
    </r>
    <r>
      <rPr>
        <sz val="11"/>
        <rFont val="Symbol"/>
        <family val="1"/>
        <charset val="2"/>
      </rPr>
      <t>±</t>
    </r>
    <r>
      <rPr>
        <sz val="11"/>
        <rFont val="Arial"/>
        <family val="2"/>
        <charset val="238"/>
      </rPr>
      <t xml:space="preserve"> 2 cm. Iskopani materijal odlaže se 1,0 m od ruba rova.</t>
    </r>
  </si>
  <si>
    <r>
      <t>Obračun po m</t>
    </r>
    <r>
      <rPr>
        <vertAlign val="superscript"/>
        <sz val="11"/>
        <rFont val="Arial"/>
        <family val="2"/>
        <charset val="238"/>
      </rPr>
      <t>3</t>
    </r>
    <r>
      <rPr>
        <sz val="11"/>
        <rFont val="Arial"/>
        <family val="2"/>
        <charset val="238"/>
      </rPr>
      <t xml:space="preserve"> iskopanog materijala sa planiranim dnom bez obzira na kategoriju terena prema projektiranom profilu.</t>
    </r>
  </si>
  <si>
    <t>Iskop jama za vodolovna grla</t>
  </si>
  <si>
    <t>Građevne jame za vodolovna grla su prosječne dubine 2,00 m mjereno od nivoa posteljice.</t>
  </si>
  <si>
    <t>Srednja tlocrtna površina jame za jednostruko vodolovno grlo je 1,70x1,70 m, a za dvostruko vodolovno grlo 2,55×1,70 m.</t>
  </si>
  <si>
    <r>
      <t xml:space="preserve">Iskopani materijal treba odbaciti 1,00 m od građevne jame. Dno jame mora se fino isplanirati na točnost </t>
    </r>
    <r>
      <rPr>
        <sz val="11"/>
        <rFont val="Symbol"/>
        <family val="1"/>
        <charset val="2"/>
      </rPr>
      <t>±</t>
    </r>
    <r>
      <rPr>
        <sz val="11"/>
        <rFont val="Arial"/>
        <family val="2"/>
        <charset val="238"/>
      </rPr>
      <t xml:space="preserve"> 2 cm. Nakon zatrpavanja građevne jame za vodolovna grla, višak materijala iz iskopa mora se odvesti na deponiju.</t>
    </r>
  </si>
  <si>
    <r>
      <t>Obračun po m</t>
    </r>
    <r>
      <rPr>
        <vertAlign val="superscript"/>
        <sz val="11"/>
        <rFont val="Arial"/>
        <family val="2"/>
        <charset val="238"/>
      </rPr>
      <t>3</t>
    </r>
    <r>
      <rPr>
        <sz val="11"/>
        <rFont val="Arial"/>
        <family val="2"/>
        <charset val="238"/>
      </rPr>
      <t xml:space="preserve"> iskopanog materijala sa planiranim dnom.</t>
    </r>
  </si>
  <si>
    <t xml:space="preserve"> - vodolovna grla</t>
  </si>
  <si>
    <t xml:space="preserve">Ručni iskop </t>
  </si>
  <si>
    <t>Na svim mjestima gdje se kolektori i priključci križaju s postojećim komunalnim instalacijama (vodovodna mreža, elektrokabeli visokog i niskog napona, te tt kabeli) mora se izvršiti ručni iskop.</t>
  </si>
  <si>
    <t>U pojasu zemljišta širine 1,5 m sa svake strane od osi postojeće instalacije zabranjen je rad strojevima za iskop.</t>
  </si>
  <si>
    <t xml:space="preserve">Radovi se moraju izvoditi uz maksimalan oprez i pripremu kako bi se osiguralo nesmetano funkcioniranje postojećih instalacija. </t>
  </si>
  <si>
    <r>
      <t>Obračun po m</t>
    </r>
    <r>
      <rPr>
        <vertAlign val="superscript"/>
        <sz val="11"/>
        <rFont val="Arial"/>
        <family val="2"/>
        <charset val="238"/>
      </rPr>
      <t>3</t>
    </r>
    <r>
      <rPr>
        <sz val="11"/>
        <rFont val="Arial"/>
        <family val="2"/>
        <charset val="238"/>
      </rPr>
      <t xml:space="preserve"> iskopanog materijala.</t>
    </r>
  </si>
  <si>
    <t xml:space="preserve">Planiranje i zbijanje dna rova za kanalizacijske cijevi kolektora, fekalnih kućnih priključaka, priključaka vodolovnih grla, uključivo proširenja za revizijska           okna. </t>
  </si>
  <si>
    <r>
      <t xml:space="preserve">Planiranje dna rova vršiti ručno prema projektiranoj širini i padu dna rova s točnošću od ± 2 cm. Iskopani materijal izbaciti van rova. Zbijanje dna rova izvršiti odgovarajućim sredstvima na zbijenost Ms </t>
    </r>
    <r>
      <rPr>
        <sz val="11"/>
        <rFont val="Calibri"/>
        <family val="2"/>
      </rPr>
      <t>≥</t>
    </r>
    <r>
      <rPr>
        <sz val="11"/>
        <rFont val="Arial"/>
        <family val="2"/>
      </rPr>
      <t xml:space="preserve">  40 MN/m2 ili Sz ≥ 100% mjereno kružnom pločom.</t>
    </r>
  </si>
  <si>
    <r>
      <t>Obračun po m</t>
    </r>
    <r>
      <rPr>
        <vertAlign val="superscript"/>
        <sz val="11"/>
        <rFont val="Arial"/>
        <family val="2"/>
      </rPr>
      <t>2</t>
    </r>
    <r>
      <rPr>
        <sz val="11"/>
        <rFont val="Arial"/>
        <family val="2"/>
      </rPr>
      <t xml:space="preserve"> isplanirane površine rova.</t>
    </r>
  </si>
  <si>
    <r>
      <t>m</t>
    </r>
    <r>
      <rPr>
        <vertAlign val="superscript"/>
        <sz val="11"/>
        <rFont val="Arial"/>
        <family val="2"/>
      </rPr>
      <t>2</t>
    </r>
  </si>
  <si>
    <t xml:space="preserve"> - sekundarni kolektori</t>
  </si>
  <si>
    <t xml:space="preserve"> - proširenje rova na mjestima okana         </t>
  </si>
  <si>
    <t>Izrada posteljice za kanalizacijske cijevi kolektora, fekalnih kućnih priključaka, priključaka vodolovnih grla.</t>
  </si>
  <si>
    <t>Posteljica ispod kanalizacijskih cijevi kolektora i priključaka izvodi se od sitnozrnatog kamenog materijala (0-22 mm) za DN ≤ 200, odnosno s veličinom zrna (0-40 mm) za DN ≥ 250, u sloju debljine 10 cm.</t>
  </si>
  <si>
    <t>Posteljica mora biti ravna, prilagođena obliku cijevi i uzdužnom padu tako da cijevi po cijeloj dužini naliježu na istu. Tijekom izrade posteljica se nabija strojnim i ručnim nabijačima i po potrebi vlaži.</t>
  </si>
  <si>
    <t>Podmetanje kamena ispod cijevi ili podupiranje najstrože se zabranjuje.</t>
  </si>
  <si>
    <t>U cijenu je uključena nabava i doprema kvalitetnog materijala za posteljicu te sav rad potreban za izradu posteljice.</t>
  </si>
  <si>
    <r>
      <t>Obračun po m</t>
    </r>
    <r>
      <rPr>
        <vertAlign val="superscript"/>
        <sz val="11"/>
        <rFont val="Arial"/>
        <family val="2"/>
        <charset val="238"/>
      </rPr>
      <t>3</t>
    </r>
    <r>
      <rPr>
        <sz val="11"/>
        <rFont val="Arial"/>
        <family val="2"/>
        <charset val="238"/>
      </rPr>
      <t xml:space="preserve"> izvedene posteljice.</t>
    </r>
  </si>
  <si>
    <t xml:space="preserve"> - glavni kolektori   -   materijal (0-40 mm)</t>
  </si>
  <si>
    <t xml:space="preserve"> - sekundarni kolektori    -   materijal (0-40 mm)</t>
  </si>
  <si>
    <t xml:space="preserve"> - fekalni kućni priključci   -   materijal (0-22 mm)</t>
  </si>
  <si>
    <t xml:space="preserve"> - priključci vodolovnih grla   -   materijal (0-22 mm)</t>
  </si>
  <si>
    <t xml:space="preserve">Izrada obloge za kanalizacijske cijevi glavnog kolektora i priključaka </t>
  </si>
  <si>
    <t>Oko prethodno montiranih kanalizacijskih cijevi kolektora, fekalnih kućnih priključaka, izvodi se obloga od sitnozrnatog kamenog materijala do visine 30 cm iznad vrha tjemena cijevi.</t>
  </si>
  <si>
    <t>Oko kanalizacijskih cijevi za priključke za vodolovna grla izvodi se obloga od sitnozrnatog kamenog materijala (0-22 mm) do visine tjemena cijevi i zatim se izvodi betonska obloga  debljine 10 cm (vidi stavku betonskih radova).</t>
  </si>
  <si>
    <t xml:space="preserve">U stavku je uključena i izrada obloge oko prethodno montiranih okana kolektora i vodolovnih grla. Okna i vodolovna grla zasipavaju se sitnozrnatim kamenim materijalom (vel. zrna 0-40 mm) u horizontalnim slojevima debljine do 30 cm ručnim nabijačima. Obloga oko okana i vodolovnih grla izvodi se do nivoa nosivih slojeva kolničke konstrukcije kolnika. </t>
  </si>
  <si>
    <t>Tijekom izrade obloge oko cijevi sitni materijal mora se nabijati strojnim i ručnim nabijačima i po potrebi vlažiti.</t>
  </si>
  <si>
    <t>U cijenu je uključena nabava i doprema kvalitetnog materijala za oblogu te sav rad potreban za izradu obloge.</t>
  </si>
  <si>
    <r>
      <t>Obračun po m</t>
    </r>
    <r>
      <rPr>
        <vertAlign val="superscript"/>
        <sz val="11"/>
        <rFont val="Arial"/>
        <family val="2"/>
        <charset val="238"/>
      </rPr>
      <t>3</t>
    </r>
    <r>
      <rPr>
        <sz val="11"/>
        <rFont val="Arial"/>
        <family val="2"/>
        <charset val="238"/>
      </rPr>
      <t xml:space="preserve"> izvedene obloge.</t>
    </r>
  </si>
  <si>
    <t xml:space="preserve"> - okna   -   materijal (0-40 mm)                         </t>
  </si>
  <si>
    <r>
      <t>m</t>
    </r>
    <r>
      <rPr>
        <vertAlign val="superscript"/>
        <sz val="11"/>
        <rFont val="Arial"/>
        <family val="2"/>
        <charset val="238"/>
      </rPr>
      <t>3</t>
    </r>
    <r>
      <rPr>
        <sz val="11"/>
        <rFont val="Arial"/>
        <family val="2"/>
        <charset val="238"/>
      </rPr>
      <t xml:space="preserve">      </t>
    </r>
  </si>
  <si>
    <t>Zatrpavanje rova kolektora i priključaka materijalom iz iskopa</t>
  </si>
  <si>
    <t xml:space="preserve">Nakon izrade obloge od pijeska ili sitnozrnatog kamenog materijala iznad tjemena kanalizacijskih cijevi kolektora i priključaka vrši se zatrpavanje rova materijalom iz iskopa s deponije ili iz pozajmišta, a do nivoa nosivih slojeva kolničke konstrukcije kolnika. </t>
  </si>
  <si>
    <t>Materijal za zatrpavanje ne smije sadržavati kamene komade veće od 12 cm. Materijal se nabija strojnim i ručnim nabijačima u slojevima od 30 cm.</t>
  </si>
  <si>
    <r>
      <t>Ispod prometnih površina treba postići modul stišljivosti od najmanje Ms &gt; 70 MN/m</t>
    </r>
    <r>
      <rPr>
        <vertAlign val="superscript"/>
        <sz val="11"/>
        <rFont val="Arial"/>
        <family val="2"/>
        <charset val="238"/>
      </rPr>
      <t>2</t>
    </r>
    <r>
      <rPr>
        <sz val="11"/>
        <rFont val="Arial"/>
        <family val="2"/>
        <charset val="238"/>
      </rPr>
      <t xml:space="preserve">, mjereno pločom </t>
    </r>
    <r>
      <rPr>
        <sz val="11"/>
        <rFont val="Symbol"/>
        <family val="1"/>
        <charset val="2"/>
      </rPr>
      <t>Æ</t>
    </r>
    <r>
      <rPr>
        <sz val="11"/>
        <rFont val="Arial"/>
        <family val="2"/>
        <charset val="238"/>
      </rPr>
      <t xml:space="preserve"> 30 cm, odnosno zbijenost od 95% prema standardnom Proctorovom ispitivanju.</t>
    </r>
  </si>
  <si>
    <t>U cijenu je uključen dovoz kvalitetnog materijala iz iskopa s privremene deponije.</t>
  </si>
  <si>
    <r>
      <t>Obračun po m</t>
    </r>
    <r>
      <rPr>
        <vertAlign val="superscript"/>
        <sz val="11"/>
        <rFont val="Arial"/>
        <family val="2"/>
        <charset val="238"/>
      </rPr>
      <t>3</t>
    </r>
    <r>
      <rPr>
        <sz val="11"/>
        <rFont val="Arial"/>
        <family val="2"/>
        <charset val="238"/>
      </rPr>
      <t xml:space="preserve"> zatrpanog rova.</t>
    </r>
  </si>
  <si>
    <t xml:space="preserve">Odvoz na privremenu deponiju te deponiranje dijela materijala iskopa koji će se koristiti za zatrpavanje rova kolektora i priključaka. </t>
  </si>
  <si>
    <t xml:space="preserve">Na dionicama na kojima se materijal iskopa ne može ostaviti uz rov, iskopani materijal koji će se koristiti za opći nasip (završno zatrpavanje cjevovoda) odvoziti odmah prilikom iskopa na privremenu deponiju. </t>
  </si>
  <si>
    <t>Privremenu deponiju određuje nadzorni inženjer u dogovoru s investitorom i nadležnom općinskom službom.</t>
  </si>
  <si>
    <r>
      <t>Obračun po m</t>
    </r>
    <r>
      <rPr>
        <vertAlign val="superscript"/>
        <sz val="11"/>
        <rFont val="Arial"/>
        <family val="2"/>
        <charset val="238"/>
      </rPr>
      <t>3</t>
    </r>
    <r>
      <rPr>
        <sz val="11"/>
        <rFont val="Arial"/>
        <family val="2"/>
        <charset val="238"/>
      </rPr>
      <t xml:space="preserve"> iskopanog sraslog materijala.</t>
    </r>
  </si>
  <si>
    <t>Odvoz viška materijala na stalnu deponiju.</t>
  </si>
  <si>
    <t>Sav višak materijala iz iskopa rovova za kolektore, fekalne kućne priključke, priključke vodolovnih grla te građevne jame za kontrolna okna i vodolovna grla, a koji je ostao nakon zatrpavanja istih mora se odvesti na deponiju udaljenosti do 5 km.</t>
  </si>
  <si>
    <t>U cijenu je uključen utovar, prijevoz na stalnu deponiju, istovar, te razastiranje materijala.</t>
  </si>
  <si>
    <r>
      <t>Obračun po m</t>
    </r>
    <r>
      <rPr>
        <vertAlign val="superscript"/>
        <sz val="11"/>
        <rFont val="Arial"/>
        <family val="2"/>
      </rPr>
      <t>3</t>
    </r>
    <r>
      <rPr>
        <sz val="11"/>
        <rFont val="Arial"/>
        <family val="2"/>
      </rPr>
      <t xml:space="preserve"> materijala u sraslom stanju.</t>
    </r>
  </si>
  <si>
    <r>
      <t>m</t>
    </r>
    <r>
      <rPr>
        <vertAlign val="superscript"/>
        <sz val="11"/>
        <rFont val="Arial"/>
        <family val="2"/>
      </rPr>
      <t>3</t>
    </r>
  </si>
  <si>
    <t>ZEMLJANI RADOVI ukupno (kn):</t>
  </si>
  <si>
    <t>III.</t>
  </si>
  <si>
    <t>BETONSKI I AB RADOVI</t>
  </si>
  <si>
    <t>Izrada jednostrukih vodolovnih grla.</t>
  </si>
  <si>
    <r>
      <t xml:space="preserve">Okno vodolovnog grla izvodi se od PVC, PEHD (ili PP) kanalizacijske cijevi </t>
    </r>
    <r>
      <rPr>
        <sz val="11"/>
        <rFont val="Arial"/>
        <family val="2"/>
      </rPr>
      <t>Ø</t>
    </r>
    <r>
      <rPr>
        <sz val="11"/>
        <rFont val="Arial"/>
        <family val="2"/>
        <charset val="238"/>
      </rPr>
      <t xml:space="preserve"> 400 mm. Ova cijev se polaže na betonsku podlogu površine 70×70 cm, debljine 20 cm. Podloga i obloga oko cijevi vodolovnog grla izvode se od betona C 12/15, a ležaj rešetke izvodi se od betona C 25/30.</t>
    </r>
  </si>
  <si>
    <t>U jediničnu cijenu uračunata je dobava i ugradba cijevi, dobava, ugradba i njega betona, potrebna oplata te sav drugi rad i materijal potreban za izradu vodolovnog grla.</t>
  </si>
  <si>
    <t>Obračun po komadu izvedenog vodolovnog grla.</t>
  </si>
  <si>
    <t xml:space="preserve"> - jednostruka vodolovna grla   </t>
  </si>
  <si>
    <t>2</t>
  </si>
  <si>
    <t>Izrada dvostrukih vodolovnih grla.</t>
  </si>
  <si>
    <r>
      <t xml:space="preserve">Dvostruko vodolovno grlo izvodi se od dvije PVC, PEHD (ili PP) kanalizacijske cijevi </t>
    </r>
    <r>
      <rPr>
        <sz val="11"/>
        <rFont val="Symbol"/>
        <family val="1"/>
        <charset val="2"/>
      </rPr>
      <t></t>
    </r>
    <r>
      <rPr>
        <sz val="11"/>
        <rFont val="Arial"/>
        <family val="2"/>
        <charset val="238"/>
      </rPr>
      <t xml:space="preserve"> 400 mm koje se postavljaju na međusobnom razmaku od 15 cm.          Cijevi se polažu na polusvježu betonsku podlogu površine 135×70 cm, debljine 20 cm C 12/15.                  Vodolovna grla su međusobno povezana s PVC cijevi Ø 200 mm.</t>
    </r>
  </si>
  <si>
    <t>Podloga i obloga oko cijevi vodolovnog grla izvode se od betona C 12/15, a ležaj rešetke izvodi se od betona C 25/30, tako da rešetka bude na koti nivelete buduće prometnice.</t>
  </si>
  <si>
    <t>U jediničnu cijenu uračunata je dobava i ugradba         cijevi, dobava, ugradba i njega betona, potrebna oplata te sav drugi rad i materijal potreban za izradu vodolovnog grla.</t>
  </si>
  <si>
    <t xml:space="preserve"> - dvostruka vodolovna grla   </t>
  </si>
  <si>
    <t>Izrada betonske zaštite kanalizacijskih cijevi za priključke za vodolovna grla.</t>
  </si>
  <si>
    <r>
      <t xml:space="preserve">Stavka obuhvaća izradu betonske zaštite kanalizacijskih cijevi </t>
    </r>
    <r>
      <rPr>
        <sz val="11"/>
        <rFont val="Symbol"/>
        <family val="1"/>
        <charset val="2"/>
      </rPr>
      <t>Æ</t>
    </r>
    <r>
      <rPr>
        <sz val="11"/>
        <rFont val="Arial"/>
        <family val="2"/>
        <charset val="238"/>
      </rPr>
      <t xml:space="preserve"> 200 mm</t>
    </r>
    <r>
      <rPr>
        <sz val="11"/>
        <rFont val="Arial"/>
        <family val="2"/>
        <charset val="238"/>
      </rPr>
      <t xml:space="preserve"> za priključke za vodolovna grla betonom C 12/15. Obloga se izvodi iznad tjemena cijevi u debljini sloja od 10 cm, a u cijeloj širini rova.</t>
    </r>
  </si>
  <si>
    <t>U jediničnu cijenu uračunata je dobava, ugradba i njega betona, te sav drugi rad i materijal potreban za izradu betonske zaštite.</t>
  </si>
  <si>
    <r>
      <t>Obračun po m</t>
    </r>
    <r>
      <rPr>
        <vertAlign val="superscript"/>
        <sz val="11"/>
        <rFont val="Arial"/>
        <family val="2"/>
        <charset val="238"/>
      </rPr>
      <t>3</t>
    </r>
    <r>
      <rPr>
        <sz val="11"/>
        <rFont val="Arial"/>
        <family val="2"/>
        <charset val="238"/>
      </rPr>
      <t xml:space="preserve"> betona.</t>
    </r>
  </si>
  <si>
    <t>Izrada podložnog betona za kontrolna okna kolektora.</t>
  </si>
  <si>
    <t>Podložni beton ispod ploče kontrolnih okana izvodi se od betona C12/15, sa svake strane šira od tlocrtnih dimenzija okna 10 cm, debljine 10 cm.</t>
  </si>
  <si>
    <t xml:space="preserve">Uključeno je potrebno poravnanje na projektiranu kotu. </t>
  </si>
  <si>
    <r>
      <t>Obračun po m</t>
    </r>
    <r>
      <rPr>
        <vertAlign val="superscript"/>
        <sz val="11"/>
        <rFont val="Arial"/>
        <family val="2"/>
        <charset val="238"/>
      </rPr>
      <t>3</t>
    </r>
    <r>
      <rPr>
        <sz val="11"/>
        <rFont val="Arial"/>
        <family val="2"/>
        <charset val="238"/>
      </rPr>
      <t>.</t>
    </r>
  </si>
  <si>
    <r>
      <t xml:space="preserve"> m</t>
    </r>
    <r>
      <rPr>
        <vertAlign val="superscript"/>
        <sz val="11"/>
        <rFont val="Arial"/>
        <family val="2"/>
        <charset val="238"/>
      </rPr>
      <t>3</t>
    </r>
  </si>
  <si>
    <t>Izrada betonske podložne ploče za kontrolna okna glavnog kolektora.</t>
  </si>
  <si>
    <t>Podloga ispod dna kontrolnih okana izvodi se od betona C16/20, sa svake strane šira od tlocrtnih dimenzija okna 20 cm, debljine 20 cm.</t>
  </si>
  <si>
    <t>Izrada betonske zaštite na mjestima križanja kanalizacijskih cijevi i ostalih instalacija.</t>
  </si>
  <si>
    <t xml:space="preserve">Na svim križanjima kanalizacijskih cijevi kolektora i priključaka s ostalim podzemnim instalacijama (vodovodna mreža, elektro mreža i telekomunikacijska mreža) mora se izvršiti zaštita instalacija ugradnjom sloja betona C 12/15 debljine 10 cm, a u širini kanala, duljine min. 5 m. </t>
  </si>
  <si>
    <r>
      <t>Obračun po m</t>
    </r>
    <r>
      <rPr>
        <vertAlign val="superscript"/>
        <sz val="11"/>
        <rFont val="Arial"/>
        <family val="2"/>
        <charset val="238"/>
      </rPr>
      <t>3</t>
    </r>
    <r>
      <rPr>
        <sz val="11"/>
        <rFont val="Arial"/>
        <family val="2"/>
        <charset val="238"/>
      </rPr>
      <t xml:space="preserve"> ugrađenog betona.</t>
    </r>
  </si>
  <si>
    <t>BETONSKI I AB RADOVI ukupno (kn):</t>
  </si>
  <si>
    <t>IV.</t>
  </si>
  <si>
    <t>ZIDARSKI RADOVI</t>
  </si>
  <si>
    <t>Dobava i ugradba poklopaca na kontrolnim oknima novih kolektora.</t>
  </si>
  <si>
    <r>
      <t xml:space="preserve">Ugrađuju se lijevanoželjezni okrugli tipski poklopci          </t>
    </r>
    <r>
      <rPr>
        <sz val="11"/>
        <rFont val="Symbol"/>
        <family val="1"/>
        <charset val="2"/>
      </rPr>
      <t xml:space="preserve">Æ </t>
    </r>
    <r>
      <rPr>
        <sz val="11"/>
        <rFont val="Arial"/>
        <family val="2"/>
        <charset val="238"/>
      </rPr>
      <t xml:space="preserve"> 600 mm s "mehanizmom" za zatvaranje, nosivosti 400 kN.</t>
    </r>
  </si>
  <si>
    <t>Kvaliteta i izgled poklopaca mora biti u skladu s posebnom Odlukom Poglavarstva Grada Zadra o kvaliteti i izgledu poklopaca (šahtova) na području Grada Zadra, od 3. kolovoza 2007. godine.</t>
  </si>
  <si>
    <t>Ugrađuju se uz upotrebu cementnog morta na niveletu kolnika. Reške oko okvira zalijevaju se masom za zalijevanje razdjelnica.</t>
  </si>
  <si>
    <t xml:space="preserve"> - poklopci na oknima novih kolektora, nosivosti D400</t>
  </si>
  <si>
    <t>Dobava i ugradba lijevanoželjeznih rešetki s okvirom za vodolovna grla</t>
  </si>
  <si>
    <t>Lijevanoželjezne tipske kišne rešetke za vodolovna grla veličine su 400x400 mm, nosivosti 250 KN (teški tip).</t>
  </si>
  <si>
    <t>Obračun po komadu ugrađene rešetke.</t>
  </si>
  <si>
    <r>
      <t xml:space="preserve"> </t>
    </r>
    <r>
      <rPr>
        <sz val="11"/>
        <rFont val="Arial"/>
        <family val="2"/>
        <charset val="238"/>
      </rPr>
      <t>- rešetke za jednostruke slivnike (9 jednostrukih slivnika)</t>
    </r>
  </si>
  <si>
    <t xml:space="preserve"> - rešetke za dvostruke slivnike (11 dvostrukih slivnika)</t>
  </si>
  <si>
    <t>Izrada spoja novih kolektora na kontrolna okna postojećih kolektora.</t>
  </si>
  <si>
    <t>U stavku su uključeni svi radovi potrebni za izradu spoja novog kolektora na postojeće kontrolno okno (probijanje otvora, uglavljivanje cijevi, vodonepropusno brtvljenje i sl.) te sav ostali potreban rad i materijal za dovođenje spoja u funkciju.</t>
  </si>
  <si>
    <t>Obračun po komadu izvedenog spoja.</t>
  </si>
  <si>
    <t xml:space="preserve"> - glavni kolektori           </t>
  </si>
  <si>
    <t xml:space="preserve"> - DN 400 mm</t>
  </si>
  <si>
    <t xml:space="preserve"> - DN 500 mm</t>
  </si>
  <si>
    <t xml:space="preserve"> - sekundarni kolektori           </t>
  </si>
  <si>
    <t xml:space="preserve"> - DN 315 mm</t>
  </si>
  <si>
    <t>Izrada spoja novih fekalnih kućnih priključaka i novih priključaka vodolovnih grla na kontrolna okna postojećeg kolektora.</t>
  </si>
  <si>
    <t>U stavku su uključeni svi radovi potrebni za izradu spoja fekalnih kućnih priključaka i priključaka vodolovnih grla  na postojeće kontrolno okno (probijanje otvora, uglavljivanje cijevi, vodonepropusno brtvljenje i sl.) te sav ostali potreban rad i materijal za dovođenje spoja u funkciju.</t>
  </si>
  <si>
    <t xml:space="preserve">  - fekalni kućni priključci</t>
  </si>
  <si>
    <t>Ø 200 mm</t>
  </si>
  <si>
    <t xml:space="preserve">  - priključci vodolovnih grla</t>
  </si>
  <si>
    <t>ZIDARSKI RADOVI ukupno (kn):</t>
  </si>
  <si>
    <t>V.</t>
  </si>
  <si>
    <t>MONTAŽNI RADOVI</t>
  </si>
  <si>
    <t>Nabava i doprema svih sastavnih dijelova prefabriciranog PEHD ili PP montažnog kontrolnog okna unutarnjeg profila Ø 1000 mm i ugradnja dijelova prema zadanoj shemi projektanta ili proizvođača, uključivo obradu spojnica/sljubnica.</t>
  </si>
  <si>
    <t>Okna mogu biti jednodijelna ili sastavljena od više dijelova, industrijski proizvedena.</t>
  </si>
  <si>
    <t xml:space="preserve">Visina okana, smještaj priključaka cijevi i njihovi profili definirani su specifikacijom u prilogu, odnosno u nacrtima. </t>
  </si>
  <si>
    <t>Kontrolna okna, odnosno njihovi dijelovi, moraju imati ugrađene stepenice (stupaljke) od nehrđajućeg materijala i posjedovati mogućnost prilagođavanja visine na gradilištu s centimetarskom točnošću.</t>
  </si>
  <si>
    <t>Sustav međusobnog spajanja kako pojedinih dijelova samog revizijskog okna, tako i cijevi s revizijskim oknom mora osiguravati jednostavnu montažu, sigurnost protiv uzgona, te statičku sigurnost i vodonepropusnost.</t>
  </si>
  <si>
    <t xml:space="preserve">Konstrukcija gornje ploče odnosno poklopca treba biti takva da se neposredna statička i dinamička opterećenja koja uzrokuje promet ne prenose izravno na okno, već preko sidrenog betonskog prstena na podlogu. Poklopac (posebno ispod prometnih ploha) treba biti odvojen od okna. </t>
  </si>
  <si>
    <t>Stavka uključuje dobavu, dovoz i istovar okana na gradilište te raznošenje kanalizacijskih okana do mjesta ugradnje, spuštanje u rov i montažu po pravcu i niveleti.</t>
  </si>
  <si>
    <t xml:space="preserve">U stavku su uključeni distribucijski AB prsten za prijenos vanjskog opterećenja na okolno tlo, nastavci za okno potrebni za postizanje točne visine okna te sav ostali pomoćni materijal (čepovi, brtve i sl.)  i rad (vidi detalje okana). </t>
  </si>
  <si>
    <t xml:space="preserve">Obračun po komadu kompletno isporučenog i postavljenog montažnog kontrolnog okna, uključujući konstrukciju gornje ploče i prstena za izjednačenje (analogno O.T.U- 3-04.4.3). </t>
  </si>
  <si>
    <t xml:space="preserve">    </t>
  </si>
  <si>
    <t>Nabava, doprema i ugradba punostjenih, neomekšanih PVC kanalizacijskih cijevi prema HRN EN 1401-1.</t>
  </si>
  <si>
    <r>
      <t>Cijevi s integriranim utičnim kolčakom i uloženim brtvenim prstenom od sintetičkog kaučuka, prstenaste čvrstoće SN-8, SDR-34 (8 kN/m</t>
    </r>
    <r>
      <rPr>
        <vertAlign val="superscript"/>
        <sz val="11"/>
        <rFont val="Arial"/>
        <family val="2"/>
      </rPr>
      <t>2</t>
    </r>
    <r>
      <rPr>
        <sz val="11"/>
        <rFont val="Arial"/>
        <family val="2"/>
      </rPr>
      <t>) prema HRN EN ISO 9969.</t>
    </r>
  </si>
  <si>
    <t>Moguća je ugradba i odgovarajućih PEHD ili PP kanalizacijskih cijevi, prstenaste čvrstoće 8 kN/m2 (SN 8) prema HRN EN ISO 9969.</t>
  </si>
  <si>
    <t>Stavka uključuje dobavu, dovoz i istovar cijevi na gradilište te raznošenje kanalizacijskih cijevi do mjesta ugradnje, spuštanje u rov i montažu po pravcu i niveleti.</t>
  </si>
  <si>
    <t>U cijenu je uračunat sav spojni materijal za cijevi.</t>
  </si>
  <si>
    <r>
      <t>Obračun po m</t>
    </r>
    <r>
      <rPr>
        <vertAlign val="superscript"/>
        <sz val="11"/>
        <rFont val="Arial"/>
        <family val="2"/>
        <charset val="238"/>
      </rPr>
      <t>1</t>
    </r>
    <r>
      <rPr>
        <sz val="11"/>
        <rFont val="Arial"/>
        <family val="2"/>
        <charset val="238"/>
      </rPr>
      <t xml:space="preserve"> montirane cijevi. </t>
    </r>
  </si>
  <si>
    <t>DN 400 mm</t>
  </si>
  <si>
    <t>DN 500 mm</t>
  </si>
  <si>
    <t>DN 315 mm</t>
  </si>
  <si>
    <r>
      <t>Obračun po m</t>
    </r>
    <r>
      <rPr>
        <vertAlign val="superscript"/>
        <sz val="11"/>
        <rFont val="Arial"/>
        <family val="2"/>
      </rPr>
      <t>1</t>
    </r>
    <r>
      <rPr>
        <sz val="11"/>
        <rFont val="Arial"/>
        <family val="2"/>
      </rPr>
      <t xml:space="preserve"> montirane cijevi. </t>
    </r>
  </si>
  <si>
    <r>
      <t>m</t>
    </r>
    <r>
      <rPr>
        <vertAlign val="superscript"/>
        <sz val="11"/>
        <rFont val="Arial"/>
        <family val="2"/>
      </rPr>
      <t>1</t>
    </r>
  </si>
  <si>
    <t xml:space="preserve">Dobava i montaža PVC koljena u vodolovnim grlima. </t>
  </si>
  <si>
    <r>
      <t>U svim vodolovnim grlima koja se priključuju izravno na  mješovite kolektore mora se na odvodnu priključnu cijev ugraditi PVC koljeno od 90</t>
    </r>
    <r>
      <rPr>
        <sz val="11"/>
        <rFont val="Courier New"/>
        <family val="3"/>
        <charset val="238"/>
      </rPr>
      <t>°</t>
    </r>
    <r>
      <rPr>
        <sz val="11"/>
        <rFont val="Arial"/>
        <family val="2"/>
        <charset val="238"/>
      </rPr>
      <t xml:space="preserve"> profila 200 mm kako bi se spriječilo širenje neugodnih mirisa iz             kanalizacije.</t>
    </r>
  </si>
  <si>
    <t xml:space="preserve">     </t>
  </si>
  <si>
    <t>U cijenu je uračunat i sav potrebni materijal.</t>
  </si>
  <si>
    <t>Obračun po komadu montiranog koljena.</t>
  </si>
  <si>
    <t>Obnova postojećih fekalnih kućnih priključaka na postojeći kanalizacijski cjevovod.</t>
  </si>
  <si>
    <t>Stavka obuhvaća nabavu i dopremu potrebnog materijala te sav rad potreban za izvedbu priključaka.</t>
  </si>
  <si>
    <t xml:space="preserve"> - kanalizacijski priključak DN 200 mm, prosječne duljine 4.0 m</t>
  </si>
  <si>
    <t>Prespajanje postojećih fekalnih kućnih priključaka na novi paralelni kanalizacijski cjevovod (KANAL 1.1).</t>
  </si>
  <si>
    <t>Stavka obuhvaća nabavu i dopremu potrebnog materijala te sav rad potreban za izvedbu spoja na okno KANALA 1.1.</t>
  </si>
  <si>
    <t xml:space="preserve"> - prespajanje fekalnih kućnih priključaka DN 200 mm</t>
  </si>
  <si>
    <t>MONTAŽNI RADOVI ukupno (kn):</t>
  </si>
  <si>
    <t>VI.</t>
  </si>
  <si>
    <t>Ispitivanje kanalizacijskih cijevi glavnog kolektora i priključaka na vodonepropusnost</t>
  </si>
  <si>
    <t xml:space="preserve">Nakon montaže kanalizacijskih cijevi mješovitog kolektora, kućnih priključaka i priključaka za vodolovna grla mora se izvršiti njihovo ispitivanje na vodonepropusnost. </t>
  </si>
  <si>
    <t>Ispitivanje na vodonepropusnost kanalizacijskih  kolektora zajedno s kontrolnim oknima prema normi HRN EN 1610:2002. Stavka uključuje i potrebnu vodu za višekratna ispitivanja, sve dok ispitivana dionica bude potpuno vodonepropusna.</t>
  </si>
  <si>
    <t>Ispitivanje vrši akreditirani laboratoriji osposobljen prema zahtjevima norme HRN EN ISO/EIC 17025:200 "V" postupkom (ispitivanje vodom) prema normi za Polaganje i ispitavanje kanalizacijskih cjevovoda (HRN EN 1610).</t>
  </si>
  <si>
    <t>U cijenu stavke uračanata je izrada izvješća vodonepropusnosti ovjerena od strane izvoditelja i ostalih nadležnih osoba.</t>
  </si>
  <si>
    <r>
      <t>Obračun po m</t>
    </r>
    <r>
      <rPr>
        <vertAlign val="superscript"/>
        <sz val="11"/>
        <rFont val="Arial"/>
        <family val="2"/>
        <charset val="238"/>
      </rPr>
      <t>1</t>
    </r>
    <r>
      <rPr>
        <sz val="11"/>
        <rFont val="Arial"/>
        <family val="2"/>
        <charset val="238"/>
      </rPr>
      <t xml:space="preserve"> ispitane kanalizacijske cijevi.</t>
    </r>
  </si>
  <si>
    <t>- sekundarni kolektori</t>
  </si>
  <si>
    <t>DN 200 mm</t>
  </si>
  <si>
    <t>Ispitivanje kanalizacijskih cijevi glavnog kolektora i priključaka na protočnost.</t>
  </si>
  <si>
    <t>Nakon montaže kanalizacijskih cijevi kolektora i priključaka mora se izvršiti njihovo ispitivanje na protočnost. Stavka obuhvaća punjenje cijevi vodom, kontrolu spojeva cijevi, ispuštanje vode i ispravak eventualnih neispravnosti.</t>
  </si>
  <si>
    <t>Potrebna količina vode je polovica volumena cjevovoda.</t>
  </si>
  <si>
    <t>U cijenu je uračunata voda potrebna za ispitivanje te sav potrebni materijal i rad.</t>
  </si>
  <si>
    <t>Izrada geodetskog elaborata izvedenog stanja</t>
  </si>
  <si>
    <t>Radi unošenja u katastarski plan mora se nakon završetka svih radova u svezi s izgradnjom predmetne kanalizacijske mreže izraditi geodetski snimak stvarno izvedenog stanja svih kolektora i priključaka.</t>
  </si>
  <si>
    <t>Elaborat izrađen u apsolutnim (x,y,z) koordinatama u pet primjeraka mora biti ovjeren od nadzornog inženjera i od Državne geodetske uprave Područni ured za katastar Zadar.</t>
  </si>
  <si>
    <t>Geodetski elaborat mora biti izrađen u najmanje dva primjeraka u papirnatom obliku i na digitalnom mediju.</t>
  </si>
  <si>
    <r>
      <t>Obračun po m</t>
    </r>
    <r>
      <rPr>
        <vertAlign val="superscript"/>
        <sz val="11"/>
        <rFont val="Arial"/>
        <family val="2"/>
        <charset val="238"/>
      </rPr>
      <t>1</t>
    </r>
    <r>
      <rPr>
        <sz val="11"/>
        <rFont val="Arial"/>
        <family val="2"/>
        <charset val="238"/>
      </rPr>
      <t xml:space="preserve"> snimljene trase.</t>
    </r>
  </si>
  <si>
    <t xml:space="preserve">                                                </t>
  </si>
  <si>
    <t>ZAVRŠNI RADOVI ukupno (kn):</t>
  </si>
  <si>
    <t>2. REKAPITULACIJA - ODVODNJA</t>
  </si>
  <si>
    <t>SVEUKUPNO (Kn bez PDV-a):</t>
  </si>
  <si>
    <t>SVEUKUPNO (Kn  s PDV-om):</t>
  </si>
  <si>
    <t>Investitor :  GRAD ZADAR</t>
  </si>
  <si>
    <r>
      <t xml:space="preserve">  Projektirao:   </t>
    </r>
    <r>
      <rPr>
        <b/>
        <sz val="6"/>
        <rFont val="Arial"/>
        <family val="2"/>
        <charset val="238"/>
      </rPr>
      <t>GiN</t>
    </r>
    <r>
      <rPr>
        <sz val="6"/>
        <rFont val="Arial"/>
        <family val="2"/>
        <charset val="238"/>
      </rPr>
      <t xml:space="preserve"> - Company  d.o.o. ZADAR                       </t>
    </r>
  </si>
  <si>
    <t>Naručitelj :  GRAD ZADAR</t>
  </si>
  <si>
    <t xml:space="preserve">                  Glavni projektant:   ZDRAVKO RAMBROT dipl.ing.građ.</t>
  </si>
  <si>
    <t>3. TROŠKOVNIK VODOVODA</t>
  </si>
  <si>
    <t>OPĆE NAPOMENE</t>
  </si>
  <si>
    <t>Izvođač je dužan o svom trošku osigurati gradilište i građevinu od štetnog utjecaja vremenskih nepogoda. Zimi je potrebno građevinu posve osigurati od mraza, tako da ne dođe do smrzavanja izvedenih dijelova te na taj način do oštećenja.</t>
  </si>
  <si>
    <t>Izvođač je dužan izraditi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(osigurati promet pješaka i vozila postavljanjem pješačkih i kolnih prijelaza preko rova i dr.).</t>
  </si>
  <si>
    <t>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</si>
  <si>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</si>
  <si>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t>
  </si>
  <si>
    <t xml:space="preserve">Izvođač u potpunosti odgovara za ispravnost izvršene isporuke i jedini je odgovoran za eventualno loše izvedeni rad i loš kvalitet isporučenih materijala, opreme ili proizvoda.  </t>
  </si>
  <si>
    <t>Izvođač je dužan posjedovati ateste o ispitivanju materijala upotrebljenih za izgradnju građevine, te ateste o ispravnosti izvedenih instalacija, a prilikom tehničkog pregleda građevine mora sve ateste dostaviti investitoru na upotrebu.</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</si>
  <si>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</si>
  <si>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</si>
  <si>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</si>
  <si>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</si>
  <si>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</si>
  <si>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Jedinične cijene u svim stavkama ovog troškovnika obuhvaćaju sav rad, materijal, režiju i zaradu izvođača, odnosno sadrže sve elemente propisane za strukturu prodajne cijene građevinskih  usluga.</t>
  </si>
  <si>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</si>
  <si>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Sav rad prema opisu u troškovniku na ugradnji, prenosima i prevozima koji nisu uračunati kod cijene materijala.</t>
  </si>
  <si>
    <t>Na svu radnu snagu dodaje se faktor u koji pored ostalog treba uračunati i održavanje gradilišta, postavljanje svih pomičnih objekata na gradilištu kao i demontaža istih.</t>
  </si>
  <si>
    <t>U pogledu izmjera držati se točno uputstava iz prosječnih normi u građevinarstvu, tj. u pogledu dodavanja i odbijanja za kvadraturu i sl. Za cjevovod uzet će se stvarne mjere bez armature i fazonskih komada - prema uzdužnom profilu.</t>
  </si>
  <si>
    <t>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t>
  </si>
  <si>
    <t>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t>
  </si>
  <si>
    <t>Uređenje gradilišta po završetku radova kao i zemljišta za deponije (stalne i privremene), prilazne puteve i pomoćne zgrade, uključeno je u jediničnu cijenu i neće se posebno naplaćivati.</t>
  </si>
  <si>
    <r>
      <t>Za sve učinjene štete i smetnje odgovoran je izvođač radova i on snosi moralnu odgovornost bez prava nadoknade troškova od investitora. I ovaj vid troškova treba ukalkulirati u jediničnu cijenu m</t>
    </r>
    <r>
      <rPr>
        <vertAlign val="superscript"/>
        <sz val="11"/>
        <rFont val="Arial"/>
        <family val="2"/>
        <charset val="238"/>
      </rPr>
      <t>3</t>
    </r>
    <r>
      <rPr>
        <sz val="11"/>
        <rFont val="Arial"/>
        <family val="2"/>
        <charset val="238"/>
      </rPr>
      <t xml:space="preserve"> iskopa.</t>
    </r>
  </si>
  <si>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upotrijebti, deponirati tako da ne smeta gradnji i iskopu rova cjevovoda.</t>
  </si>
  <si>
    <t xml:space="preserve">Izrada elaborata izvedenog stanja cjevovoda, objekata na cjevovodu, terena i obližnjih instalacija te upis u katastar instalacija. Geodetsko snimanje je potrebno izvesti dok je cjevovod još vidljiv, nakon montaže cjevovoda, a prije zatrpavanja rova (neposredno nakon završetka uspješno provedenih tlačnih proba). Ovlašteni izrađivač treba ovjeriti izjavu kojom potvrđuje da je snimanje provedeno po vidljivom cjevovodu. Osim cjevovoda trebaju biti snimljene zaštitne cijevi i obloge, vodovodne građevine i površinski elementi. </t>
  </si>
  <si>
    <t xml:space="preserve">Elaborat mora biti izvrađen u apsolutnim koordinatama (x, y, z) i ovjeren od nadležnog katastarskog ureda. Osim forme za ovjeru u katastru mora se izraditi i u formi za korištenje od strane "Vodovoda"d.o.o. Zadar za uklapanje u u sustav GIS, čije standarde izrađivač treba zatražiti na vrijeme od "Vodovoda". Elaborat se predaje investitoru u cjelovitom kartiranom (5 primjeraka) i digitalnom obliku od kojih će investitor krajnjem korisniku cjevovoda predati 2 kartirana i digitalni. </t>
  </si>
  <si>
    <t>Na dijelovima trase na kojima nema druge mogućnosti, potrebno je izvesti duž trase cjevovoda pristupni put kojim će biti omogućeno dopremanje potrebne mehanizacije i materijala za izvedbu svih radova. Izvedbu puta prilagoditi potrebama radova koji će se obavljati na trasi, bez neke naročite obrade. Put izvesti planiranjem i eventualnim zasipavanjem neravnina, u skladu s potrebama opreme koja će biti upotrebljena, a sve prema nahođenju izvođača.</t>
  </si>
  <si>
    <t>Postojeći okolni putevi koji će se koristiti za dopremu materijala i opreme trebaju se nakon dovršetka radova dovesti u prvobitno stanje.</t>
  </si>
  <si>
    <t>Kod oplate su uključena podupiranja, uklještenja te postava i skidanje. U cijenu ulazi i kvašenje prije betoniranja kao i premazivanje kalupa. Po završetku betoniranja sva se oplata nakon određenog vremena mora očistiti i sortirati.</t>
  </si>
  <si>
    <t>Skele moraju na vrijeme biti postavljene kako ne bi došlo do zastoja u radu. Pod pojmom skele podrazumijevaju se i prilazi skeli te ograda. Kod zemljanih radova u jediničnu cijenu ulaze razupore te mostovi za prebacivanje iskopa kod eventualnih iskopa na većim dubinama. Ujedno su tu uključeni i prilazi te mostovi za betoniranje konstrukcija i slično.</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</si>
  <si>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</si>
  <si>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</si>
  <si>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</si>
  <si>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</si>
  <si>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 xml:space="preserve">                   Glavni projektant:   ZDRAVKO RAMBROT dipl.ing.građ.</t>
  </si>
  <si>
    <t>Jed. mjere</t>
  </si>
  <si>
    <t>Količina</t>
  </si>
  <si>
    <t>Jedinična cijena</t>
  </si>
  <si>
    <t>Ukupni iznos</t>
  </si>
  <si>
    <t xml:space="preserve">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t>
  </si>
  <si>
    <t>Obračun po m' iskolčene trase.</t>
  </si>
  <si>
    <t>cjevovod V1</t>
  </si>
  <si>
    <t>cjevovod V2</t>
  </si>
  <si>
    <t>cjevovod u Osječkoj ulici</t>
  </si>
  <si>
    <t>ogranak za Riječku ulicu</t>
  </si>
  <si>
    <t>priključak 2" za prespajanje objekata</t>
  </si>
  <si>
    <t>izmještanje postojećeg cjevovoda</t>
  </si>
  <si>
    <t>Lociranje i označavanje svih trasa postojećih podzemnih instalacija, koje prolaze uz ili se križaju s trasom vodovoda, a prema situaciji i podacima odgovornih osoba nadležnih službi pripadajućih instalacija.</t>
  </si>
  <si>
    <t>Obračun po kompletu izvršenih radova.</t>
  </si>
  <si>
    <t>3.</t>
  </si>
  <si>
    <t>Nabava, doprema, montaža i demontaža provizornog cjevovoda od PEHD tlačnih cijevi za tlak od 10 bara koji će služiti za opskrbu potrošača tijekom izgradnje novog vodovoda.</t>
  </si>
  <si>
    <t xml:space="preserve">U stavku uključena nabava i doprema PEHD cijevi, spojnica, fazonskih komada i armatura za provizorij, ukopavanja cjevovoda, premoštenja, osiguranje od pomicanja vezivanjem ili na drugi način uz eventualna betonska osiguranja, te sav ostali potreban materijal i rad. Stavka obuhvaća i manipuliliranje vodovonim armaturama prije početka radova. Radi omogućenja izvođenja svih navedenih radova predviđeno je sa svake strane Puta Stanova izvesti po jedan provizorni cjevovod u cijeloj dužini rekonstrukcije cjevovoda. </t>
  </si>
  <si>
    <t xml:space="preserve">U stavku uključeno uklanjanje osiguranja cjevovoda, demontaža, utovar i odvoz na deponiju provizorija, privremenih kućnih priklljučaka, fazonskih komada i armatura prema dogovoru s investitorom, te sav ostali potreban materijal i rad.  </t>
  </si>
  <si>
    <t>Profil provizornog cjevovoda će odrediti Vodovod d.o.o. Zadar.</t>
  </si>
  <si>
    <t>Radove izvodi Vodovod d.o.o. Zadar.</t>
  </si>
  <si>
    <r>
      <t>Obračun po m</t>
    </r>
    <r>
      <rPr>
        <vertAlign val="superscript"/>
        <sz val="10"/>
        <rFont val="Arial"/>
        <family val="2"/>
        <charset val="238"/>
      </rPr>
      <t>1</t>
    </r>
    <r>
      <rPr>
        <sz val="10"/>
        <rFont val="Arial"/>
        <family val="2"/>
        <charset val="238"/>
      </rPr>
      <t>.</t>
    </r>
  </si>
  <si>
    <r>
      <t>m</t>
    </r>
    <r>
      <rPr>
        <vertAlign val="superscript"/>
        <sz val="10"/>
        <rFont val="Arial"/>
        <family val="2"/>
        <charset val="238"/>
      </rPr>
      <t>1</t>
    </r>
  </si>
  <si>
    <t>PRIPREMNI RADOVI: UKUPNO Kn</t>
  </si>
  <si>
    <t>Iskop rova za vodovodne cijevi bez obzira na kategoriju.</t>
  </si>
  <si>
    <t>Predviđen je strojni iskop materijala i to bez uporabe eksploziva (rad s pikamerom).</t>
  </si>
  <si>
    <t xml:space="preserve">Dubina rova prema uzdužnom profilu, a širina prema poprečnim profilima. </t>
  </si>
  <si>
    <t>Kod iskopa mora se paziti na pravilno odsjecanje stranica i dna rova. Iskopani materijal odlaže se na jednu stranu rova najmanje 1,0 m da bi se omogućilo nesmetano raznošenje cijevi duž rova i spuštanje u rov. Iskop se računa od planuma gornjeg stroja prometnice.</t>
  </si>
  <si>
    <t xml:space="preserve">U jediničnu cijenu uračunato je uklanjanje obrušenog materijala u rovu (u bilo kojoj fazi radova, odnosno radi vremenskih nepogoda), te eventualno crpljenje podzemne ili nadošle vode. Stavka uključuje i dobavu, postavu i demontažu zaštitne ograde rova te eventualno potrebno razupiranje rova, što će se odrediti na licu mjesta za vrijeme iskopa, u ovisnosti o kategoriji tla i uz suglasnost nadzornog inženjera. </t>
  </si>
  <si>
    <r>
      <t>Obračun količina se vrši po stvarno izvedenom iskopu, ali do dimenzija predviđenih u projektu odnosno odluci nadzornog inženjera.Eventualna proširenja zbog tehnologije iskopa, izvođač je dužan ukalkulirati u jediničnu cijenu idealnog profila. Strane rova moraju biti ravne, a rubovi oštri. Na dijelu gdje trasa prolazi trasom postojećeg cjevovoda koji se ukida u iskop se uračunava i vađenje postojeće cijevi. Obračun po m</t>
    </r>
    <r>
      <rPr>
        <vertAlign val="superscript"/>
        <sz val="10"/>
        <rFont val="Arial"/>
        <family val="2"/>
        <charset val="238"/>
      </rPr>
      <t>3</t>
    </r>
    <r>
      <rPr>
        <sz val="10"/>
        <rFont val="Arial"/>
        <family val="2"/>
        <charset val="238"/>
      </rPr>
      <t xml:space="preserve"> iskopanog materijala.</t>
    </r>
  </si>
  <si>
    <r>
      <t>m</t>
    </r>
    <r>
      <rPr>
        <vertAlign val="superscript"/>
        <sz val="10"/>
        <rFont val="Arial"/>
        <family val="2"/>
        <charset val="238"/>
      </rPr>
      <t>3</t>
    </r>
  </si>
  <si>
    <t>Iskop građevinske jame za vodovodna okna</t>
  </si>
  <si>
    <t xml:space="preserve">bez obzira na kategoriju s odbacivanjem iskopanog materijala na jednu stranu jame na udaljenost najmanje 1,0 m od ruba jame. Dimenzije pojedinih jama prema detaljima. Ostalo kao u stavci II.1. </t>
  </si>
  <si>
    <r>
      <t>Obračun po m</t>
    </r>
    <r>
      <rPr>
        <vertAlign val="superscript"/>
        <sz val="10"/>
        <rFont val="Arial"/>
        <family val="2"/>
        <charset val="238"/>
      </rPr>
      <t>3</t>
    </r>
    <r>
      <rPr>
        <sz val="10"/>
        <rFont val="Arial"/>
        <family val="2"/>
        <charset val="238"/>
      </rPr>
      <t xml:space="preserve"> iskopanog materijala.</t>
    </r>
  </si>
  <si>
    <t>Ručni iskop bez obzira na kategoriju. Ovaj rad obuhvaća ručni iskop na mjestima gdje je to radi sigurnosnih razloga obvezno - na križanjima projektiranog cjevovoda i drugih instalacija, u blizini postojećih okana te prema posebnim uvjetima poduzeća koja upravljaju pojedinim instalacijama.</t>
  </si>
  <si>
    <r>
      <t>Obračun po m</t>
    </r>
    <r>
      <rPr>
        <vertAlign val="superscript"/>
        <sz val="10"/>
        <rFont val="Arial"/>
        <family val="2"/>
        <charset val="238"/>
      </rPr>
      <t>3</t>
    </r>
    <r>
      <rPr>
        <sz val="10"/>
        <rFont val="Arial"/>
        <family val="2"/>
        <charset val="238"/>
      </rPr>
      <t xml:space="preserve"> iskopa u sraslom stanju.</t>
    </r>
  </si>
  <si>
    <t xml:space="preserve">Planiranje dna rova cjevovoda prema projektiranoj širini i uzdužnom padu dna rova. Dno rova mora biti isplanirano na točnost +/- 2 cm i mora biti tvrdo. Stavkom je predviđeno otesavanje, planiranje i djelomično nabijanje dna rova s izbacivanjem suvišnog materijala iz rova na udaljenost min 1 m od ruba rova. </t>
  </si>
  <si>
    <r>
      <t>Obračun po m</t>
    </r>
    <r>
      <rPr>
        <vertAlign val="superscript"/>
        <sz val="10"/>
        <rFont val="Arial"/>
        <family val="2"/>
        <charset val="238"/>
      </rPr>
      <t>2</t>
    </r>
    <r>
      <rPr>
        <sz val="10"/>
        <rFont val="Arial"/>
        <family val="2"/>
        <charset val="238"/>
      </rPr>
      <t xml:space="preserve"> isplanirane površine.</t>
    </r>
  </si>
  <si>
    <r>
      <t>m</t>
    </r>
    <r>
      <rPr>
        <vertAlign val="superscript"/>
        <sz val="10"/>
        <rFont val="Arial"/>
        <family val="2"/>
        <charset val="238"/>
      </rPr>
      <t>2</t>
    </r>
  </si>
  <si>
    <r>
      <t>Planiranje dna građevinske jame za vodovodna okna materijalom deponiranim pored jame, frakcija do 12 cm, uz potrebno nabijanje do minimalno Ms=40 MN/m</t>
    </r>
    <r>
      <rPr>
        <vertAlign val="superscript"/>
        <sz val="10"/>
        <rFont val="Arial"/>
        <family val="2"/>
        <charset val="238"/>
      </rPr>
      <t>2</t>
    </r>
    <r>
      <rPr>
        <sz val="10"/>
        <rFont val="Arial"/>
        <family val="2"/>
        <charset val="238"/>
      </rPr>
      <t>.</t>
    </r>
  </si>
  <si>
    <t xml:space="preserve">Planiranje dna rova građevnih jama za vodovodna okna prema projektiranim dimenzijama. Dno rova mora biti isplanirano na točnost +/- 2 cm. </t>
  </si>
  <si>
    <t>6.</t>
  </si>
  <si>
    <t xml:space="preserve">Nabava, doprema, raznošenje, ubacivanje, grubo i fino planiranje te nabijanje posteljice od sitnozrnatog materijala maksimalne veličine zrna 8 mm. Posteljica je debljine 10 cm. Cijevi moraju ravnomjerno nalijegati na posteljicu čitavom dužinom, a na mjestu spojeva treba ostaviti udubljenje za izradu spojeva. </t>
  </si>
  <si>
    <r>
      <t>Obračun po m</t>
    </r>
    <r>
      <rPr>
        <vertAlign val="superscript"/>
        <sz val="10"/>
        <rFont val="Arial"/>
        <family val="2"/>
        <charset val="238"/>
      </rPr>
      <t>3</t>
    </r>
    <r>
      <rPr>
        <sz val="10"/>
        <rFont val="Arial"/>
        <family val="2"/>
        <charset val="238"/>
      </rPr>
      <t xml:space="preserve"> ugrađenog materijala.</t>
    </r>
  </si>
  <si>
    <t>7.</t>
  </si>
  <si>
    <t>Zatrpavanje rova oko i iznad cijevi sitnozrnatim materijalom (pijesak i sitni šljunak) maksimalne veličine zrna 8 mm. Zatrpavanje biranim materijalom iz iskopa nije dozvoljeno. Zatrpavanje vršiti do visine 30 cm iznad tjemena cijevi na način da spojevi cijevi ostanu slobodni sve dok se ne okonča tlačna proba, a zatim i njih zatrpati na isti način. Pri tome će na sredini cijevi visina nasutog materijala iznad tjemena cijevi biti viša od 30 cm, tako da se nakon uspješno provedene tlačne probe razastiranjem tog materijala može postići jednolika debljina nadsloja od 30 cm iznad tjemena cijevi duž cijelog cjevovoda i po čitavoj širini rova. U stavku uključena nabava, doprema, razvažanje duž trase, ubacivanje, razastiranje te nabijanje materijala.</t>
  </si>
  <si>
    <r>
      <t>Obračun po m</t>
    </r>
    <r>
      <rPr>
        <vertAlign val="superscript"/>
        <sz val="10"/>
        <rFont val="Arial"/>
        <family val="2"/>
        <charset val="238"/>
      </rPr>
      <t>3</t>
    </r>
    <r>
      <rPr>
        <sz val="10"/>
        <rFont val="Arial"/>
        <family val="2"/>
        <charset val="238"/>
      </rPr>
      <t xml:space="preserve"> idealnog profila izvedenog nasipa.</t>
    </r>
  </si>
  <si>
    <t>8.</t>
  </si>
  <si>
    <r>
      <t xml:space="preserve">Zatrpavanje rova nasipom od miješanih materijala iz iskopa trase (u koliko to odobri nadzorni inženjer) ili iz kamenoloma (u ovom materijalu ne smije biti kamenja promjera većeg od 12 cm te raslinja i humusa) nakon izrade obloge cijevi.                                     </t>
    </r>
    <r>
      <rPr>
        <b/>
        <sz val="10"/>
        <rFont val="Arial"/>
        <family val="2"/>
        <charset val="238"/>
      </rPr>
      <t>Pretpostavka je da je 50% materijal iz iskopa, dok je 50% iz kamenoloma i izvođač radova je dužan prema tome formirati jediničnu cijenu zasipa</t>
    </r>
    <r>
      <rPr>
        <sz val="10"/>
        <rFont val="Arial"/>
        <family val="2"/>
        <charset val="238"/>
      </rPr>
      <t xml:space="preserve">. U cijeni je strojni utovar probranog materijala iz iskopa koji se nalazi na privremenoj deponiji i kvalitetnog materijala iz kamenoloma, transport te ugradnja u rov prema projektu.                                                             Strojno nasipanje i razastiranje, prema potrebi vlaženje ili sušenje, planiranje nasipanih slojeva debljine prema projektu </t>
    </r>
    <r>
      <rPr>
        <b/>
        <sz val="10"/>
        <rFont val="Arial"/>
        <family val="2"/>
        <charset val="238"/>
      </rPr>
      <t>(zasip je računat do dna kolničke konstrukcije)</t>
    </r>
    <r>
      <rPr>
        <sz val="10"/>
        <rFont val="Arial"/>
        <family val="2"/>
        <charset val="238"/>
      </rPr>
      <t>, te zbijanje s odgovarajućim sredstvima, a prema odredbama OTU. U cijenu je uključen sav rad i materijal.                                                            Završni sloj prije izrade kolničke konstrukcije sabiti na modul stišljivosti Ms &gt; 40 MN/m2. Obračun po m3 zatrpanog rova u zbijenom stanju sa miješanim materijalom iz iskopa (50%) i kamenoloma (50%).</t>
    </r>
  </si>
  <si>
    <t>Spojna mjesta na cjevovodu ostaviti otvorena do uspješne provedbe tlačne probe.</t>
  </si>
  <si>
    <t>9.</t>
  </si>
  <si>
    <r>
      <t>Zatrpavanje građevinske jame nakon izvedbe vodovodnog okna rastresitim materijalom deponiranim pored rova, frakcija do 12 cm. Zatrpavanje se vrši u slojevima od 30 cm do nivoa posteljice prometnice, uz potrebno nabijanje do minimalno Ms=40 MN/m</t>
    </r>
    <r>
      <rPr>
        <vertAlign val="superscript"/>
        <sz val="10"/>
        <rFont val="Arial"/>
        <family val="2"/>
        <charset val="238"/>
      </rPr>
      <t>2</t>
    </r>
    <r>
      <rPr>
        <sz val="10"/>
        <rFont val="Arial"/>
        <family val="2"/>
        <charset val="238"/>
      </rPr>
      <t>.</t>
    </r>
  </si>
  <si>
    <t>10.</t>
  </si>
  <si>
    <t>Odvoz viška materijala nakon zatrpavanja rova, na stalnu deponiju na udaljenost &gt; 5 km te deponiranje materijala iskopa. Materijal odvesti na deponiju koju odredi nadzorni inženjer u dogovoru s investitorom i nadležnom općinskom službom. U jediničnu cijenu uračunat utovar, prijevoz do mjesta deponije te istovar i grubo planiranje na deponiji.</t>
  </si>
  <si>
    <r>
      <t>Obračun po m</t>
    </r>
    <r>
      <rPr>
        <vertAlign val="superscript"/>
        <sz val="10"/>
        <rFont val="Arial"/>
        <family val="2"/>
        <charset val="238"/>
      </rPr>
      <t>3</t>
    </r>
    <r>
      <rPr>
        <sz val="10"/>
        <rFont val="Arial"/>
        <family val="2"/>
        <charset val="238"/>
      </rPr>
      <t xml:space="preserve"> sraslog materijala.</t>
    </r>
  </si>
  <si>
    <t>ZEMLJANI RADOVI : UKUPNO Kn</t>
  </si>
  <si>
    <t>MONTAŽERSKI RADOVI</t>
  </si>
  <si>
    <t>Specifikacija cijevi, fazonskih komada i armatura prema iskazu vodovodnog materijala i shemi čvorova.</t>
  </si>
  <si>
    <t>Izrada i kvaliteta prema postojećim propisima HRN, DIN, ISO.</t>
  </si>
  <si>
    <r>
      <t xml:space="preserve">Nabava, doprema i montaža lijevano željeznih DUCTILE (nodularni lijev GGG 40) vodovodnih cijevi </t>
    </r>
    <r>
      <rPr>
        <b/>
        <sz val="10"/>
        <rFont val="Arial"/>
        <family val="2"/>
        <charset val="238"/>
      </rPr>
      <t xml:space="preserve">klase 40 </t>
    </r>
    <r>
      <rPr>
        <sz val="10"/>
        <rFont val="Arial"/>
        <family val="2"/>
        <charset val="238"/>
      </rPr>
      <t xml:space="preserve">(prema DIN EN 545), s unutarnjom izolacijom od cementnog morta (prema DIN EN 545, odnosno DIN 2880) i </t>
    </r>
    <r>
      <rPr>
        <b/>
        <sz val="10"/>
        <rFont val="Arial"/>
        <family val="2"/>
        <charset val="238"/>
      </rPr>
      <t xml:space="preserve">vanjskom zaštitom cinčano-aluminijskom prevlakom </t>
    </r>
    <r>
      <rPr>
        <sz val="10"/>
        <rFont val="Arial"/>
        <family val="2"/>
        <charset val="238"/>
      </rPr>
      <t>(</t>
    </r>
    <r>
      <rPr>
        <b/>
        <sz val="10"/>
        <rFont val="Arial"/>
        <family val="2"/>
        <charset val="238"/>
      </rPr>
      <t>Zn-Al</t>
    </r>
    <r>
      <rPr>
        <sz val="10"/>
        <rFont val="Arial"/>
        <family val="2"/>
        <charset val="238"/>
      </rPr>
      <t xml:space="preserve"> i plavim epoksidnim pokrivnim slojem (cink-aluminij 400 g/m2, epoks. pokrivni sloj prema DIN EN            545).</t>
    </r>
  </si>
  <si>
    <r>
      <t xml:space="preserve">Cijevi na </t>
    </r>
    <r>
      <rPr>
        <b/>
        <sz val="10"/>
        <rFont val="Arial"/>
        <family val="2"/>
        <charset val="238"/>
      </rPr>
      <t>spoj TYTON</t>
    </r>
    <r>
      <rPr>
        <sz val="10"/>
        <rFont val="Arial"/>
        <family val="2"/>
        <charset val="238"/>
      </rPr>
      <t>, duljine prema HRN EN 545:2010.</t>
    </r>
  </si>
  <si>
    <t xml:space="preserve">Doprema i montaža uključuje dovoz cijevi do deponije na gradilištu, istovar, raznašanje do mjesta ugradnje, te spuštanje i montažu. </t>
  </si>
  <si>
    <t xml:space="preserve">U stavku je uračunat sav brtveni i pomoćni materijal te sav strojni i ručni rad, rezanje cijevi, obrada,i premazivanje odrezanih rubova antikorozivnim sredstvom neškodljivim za vodu, a vrši se prema uputama proizvođača. </t>
  </si>
  <si>
    <t>Obračun po m' ugrađene cijevi.</t>
  </si>
  <si>
    <t>a)</t>
  </si>
  <si>
    <t>nabava</t>
  </si>
  <si>
    <t>DN 80 mm   naglavak TYTON</t>
  </si>
  <si>
    <t>DN 100 mm   naglavak TYTON</t>
  </si>
  <si>
    <t>DN 200 mm   naglavak TYTON</t>
  </si>
  <si>
    <t>b)</t>
  </si>
  <si>
    <t>doprema i montaža</t>
  </si>
  <si>
    <t>DN 200 mm  naglavak TYTON</t>
  </si>
  <si>
    <r>
      <t xml:space="preserve">Nabava, raznošenje, spuštanje u rov, međusobno spajanje i montaža </t>
    </r>
    <r>
      <rPr>
        <b/>
        <sz val="10"/>
        <rFont val="Arial"/>
        <family val="2"/>
        <charset val="238"/>
      </rPr>
      <t>čeličnih pocinčanih cijevi (POC)</t>
    </r>
    <r>
      <rPr>
        <sz val="10"/>
        <rFont val="Arial"/>
        <family val="2"/>
        <charset val="238"/>
      </rPr>
      <t>. Cijevi prije ugradnje antikorozivno zaštititi bitumenskim premazom i dekorodal trakom ljepljenom „na vruće“. Doprema i montaža uključuje dovoz cijevi do deponije na gradilištu, istovar, raznašanje do mjesta ugradnje, te spuštanje i montažu. Stavkom obuhvaćen sav potreban spojni i brtveni materijal. Obračun po m’ montiranog cjevovoda.</t>
    </r>
  </si>
  <si>
    <t>Nabava, doprema i montaža</t>
  </si>
  <si>
    <t>DN 50 mm</t>
  </si>
  <si>
    <r>
      <t xml:space="preserve">Nabava, doprema i montaža fazonskih komada od lijevanog željeza (nodularni lijev) za spoj na prirubnicu (prema ISO 2531) i naglavak. U stavku je uračunat sav spojni materijal (brtve, vijci, matice) </t>
    </r>
    <r>
      <rPr>
        <b/>
        <sz val="10"/>
        <rFont val="Arial"/>
        <family val="2"/>
        <charset val="238"/>
      </rPr>
      <t>za radni tlak od 10 bara.</t>
    </r>
    <r>
      <rPr>
        <sz val="10"/>
        <rFont val="Arial"/>
        <family val="2"/>
        <charset val="238"/>
      </rPr>
      <t xml:space="preserve"> Fazonski komadi su iz nodularnog lijeva GGG 40. </t>
    </r>
  </si>
  <si>
    <t xml:space="preserve">Doprema i montaža uključuje dovoz do deponije na gradilištu, istovar, raznašanje do mjesta ugradnje, te spuštanje i montažu. Obračun po kilogramu prema iskazu vodovodnog materijala.  </t>
  </si>
  <si>
    <t>1.  ravni komad s prirubnicom</t>
  </si>
  <si>
    <t xml:space="preserve">     F      DN 200mm               L= 500mm       </t>
  </si>
  <si>
    <t>2.  ravni komad s prirubnicama</t>
  </si>
  <si>
    <t xml:space="preserve">     FF     DN 80mm                L= 200mm      </t>
  </si>
  <si>
    <t>3.  ravni komad s prirubnicama</t>
  </si>
  <si>
    <t xml:space="preserve">     FF     DN 100mm               L= 600mm       </t>
  </si>
  <si>
    <t>4.  ravni komad s prirubnicama</t>
  </si>
  <si>
    <t xml:space="preserve">     FF     DN 200mm               L= 600mm       </t>
  </si>
  <si>
    <t>5.  ravni komad s prirubnicama</t>
  </si>
  <si>
    <t xml:space="preserve">     FF     DN 200mm               L= 700mm       </t>
  </si>
  <si>
    <t>6.  ravni komad s prirubnicama</t>
  </si>
  <si>
    <t xml:space="preserve">     FF     DN 200mm               L= 800mm       </t>
  </si>
  <si>
    <t>7.  kutni komad 90° s prir. i stalkom</t>
  </si>
  <si>
    <t xml:space="preserve">     N      DN 80mm                               </t>
  </si>
  <si>
    <t>8.  redukcijski komad s prirubnicama</t>
  </si>
  <si>
    <t xml:space="preserve">     FFR    DN1/DN2 200/80mm      L= 300/mm      </t>
  </si>
  <si>
    <t>9.  otcjepni komad s prirubnicama</t>
  </si>
  <si>
    <t xml:space="preserve">     T      DN1/DN2 200/100mm      L= 520/240mm   </t>
  </si>
  <si>
    <t>10. otcjepni komad s prirubnicama</t>
  </si>
  <si>
    <t xml:space="preserve">     T      DN1/DN2 200/200mm      L= 520/260mm   </t>
  </si>
  <si>
    <t>11. otcjepni komad s prirubnicama</t>
  </si>
  <si>
    <t xml:space="preserve">     T      DN1/DN2 200/80mm      L= 520/260mm   </t>
  </si>
  <si>
    <t>12. spojni komad s prir. i nagl. tyton</t>
  </si>
  <si>
    <t xml:space="preserve">     EU     DN 80mm                L= 130mm       </t>
  </si>
  <si>
    <t>13. spojni komad s prir. i nagl. tyton</t>
  </si>
  <si>
    <t xml:space="preserve">     EU     DN 100mm               L= 130mm       </t>
  </si>
  <si>
    <t>14. spojni komad s prir. i nagl. tyton</t>
  </si>
  <si>
    <t xml:space="preserve">     EU     DN 200mm               L= 140mm       </t>
  </si>
  <si>
    <t>15. završni komad za prirubnicu s navojnim otvorom</t>
  </si>
  <si>
    <t xml:space="preserve">     X+n.o.      DN 80/50mm               L= 0mm         </t>
  </si>
  <si>
    <t>16. kutni komad 90° s naglav. tyton</t>
  </si>
  <si>
    <t xml:space="preserve">     MMQ    DN 200mm                              </t>
  </si>
  <si>
    <t>17. luk 11°1/4 s prirubnicama</t>
  </si>
  <si>
    <t xml:space="preserve">     FFK11  DN 200mm                               </t>
  </si>
  <si>
    <t>18. luk 22°1/2 s prirubnicama</t>
  </si>
  <si>
    <t xml:space="preserve">     FFK22  DN 200mm                               </t>
  </si>
  <si>
    <t>19. luk 11 1/4° s nagl. tyton</t>
  </si>
  <si>
    <t xml:space="preserve">     MMK11  DN 200mm                              </t>
  </si>
  <si>
    <t>19. luk 22 1/2° s nagl. tyton</t>
  </si>
  <si>
    <t xml:space="preserve">     MMK22  DN 200mm                              </t>
  </si>
  <si>
    <t>19. luk 45° s nagl. tyton</t>
  </si>
  <si>
    <t xml:space="preserve">     MMK45  DN 200mm                              </t>
  </si>
  <si>
    <t>20. otcjepni komad s nagl. tyton i prir.</t>
  </si>
  <si>
    <t xml:space="preserve">     MMA    DN1/DN2 200/80mm    L= 175/235mm  </t>
  </si>
  <si>
    <t>21. otcjepni komad s nagl. tyton i prir.</t>
  </si>
  <si>
    <t xml:space="preserve">     MMA    DN1/DN2 200/100mm   L= 200/240mm  </t>
  </si>
  <si>
    <t>22. kutni komad 90° s naglavkom</t>
  </si>
  <si>
    <t xml:space="preserve">     MQ     DN 200mm                              </t>
  </si>
  <si>
    <r>
      <t xml:space="preserve">Nabava, doprema i montaža zasuna od lijevanog željeza, kratkih sa ravnim prolazom i mekim nalijeganjem </t>
    </r>
    <r>
      <rPr>
        <b/>
        <sz val="10"/>
        <rFont val="Arial"/>
        <family val="2"/>
        <charset val="238"/>
      </rPr>
      <t>za radni tlak 10 bara</t>
    </r>
    <r>
      <rPr>
        <sz val="10"/>
        <rFont val="Arial"/>
        <family val="2"/>
        <charset val="238"/>
      </rPr>
      <t>, sa potrebnim materijalom za spajanje sa fazonskim komadima (brtve i vijci). Komplet sa ručnim kolom za otvaranje i zatvaranje za radni pritisak 10 bara.</t>
    </r>
  </si>
  <si>
    <t xml:space="preserve">Doprema i montaža uključuje dovoz do deponije na gradilištu, istovar, raznašanje do mjesta ugradnje, te spuštanje i montažu. </t>
  </si>
  <si>
    <t>Obračun po komadu prema specifikaciji.</t>
  </si>
  <si>
    <t>EV zasun DN 100 mm,  kratki PN 10 bara+kolo</t>
  </si>
  <si>
    <t>EV zasun DN 200 mm,  kratki PN 10 bara+kolo</t>
  </si>
  <si>
    <r>
      <t xml:space="preserve">Nabava, doprema i montaža zasuna od lijevanog željeza, kratkih sa ravnim prolazom i mekim nalijeganjem </t>
    </r>
    <r>
      <rPr>
        <b/>
        <sz val="10"/>
        <rFont val="Arial"/>
        <family val="2"/>
        <charset val="238"/>
      </rPr>
      <t>za radni tlak 10 bara</t>
    </r>
    <r>
      <rPr>
        <sz val="10"/>
        <rFont val="Arial"/>
        <family val="2"/>
        <charset val="238"/>
      </rPr>
      <t xml:space="preserve">, sa potrebnim materijalom za spajanje (brtve i vijci) te teleskopskom ugradbenom garniturom i okruglom ljevanoželjeznom uličnom kapom prema DIN 4056. </t>
    </r>
  </si>
  <si>
    <t>Doprema i montaža uključuje dovoz do deponije na gradilištu, istovar, raznašanje do mjesta ugradnje, te spuštanje i montažu.</t>
  </si>
  <si>
    <t>Obračun po komadu po specifikaciji.</t>
  </si>
  <si>
    <t>EV zasun DN 80 mm,  PN 10 bara</t>
  </si>
  <si>
    <t>EV zasun DN 100 mm,PN 10 bara</t>
  </si>
  <si>
    <t>Nabava, doprema i montaža nadzemnih hidranata od lijevanog željeza sa lomljivim stupom, prema DIN-u 3222, sa ugrađenim dvjema gornjim C-spojkama (DN 50) prema DIN-u 14317 i jedna donja B-spojka (DN 65) prema DIN 14318; kompletno s vijcima i brtvama za radni tlak od 10 bara.</t>
  </si>
  <si>
    <t>Doprema i montaža uključuje dovoz do deponije na gradilištu, istovar, raznašanje do mjesta ugradnje, te spuštanje i montažu. Obračun po komadu prema specifikaciji.</t>
  </si>
  <si>
    <t>NH DN 80 mm</t>
  </si>
  <si>
    <r>
      <t xml:space="preserve">Nabava kratkih montažno-demontažnih komada od lijevanog željeza kompletno sa vijcima i brtvama </t>
    </r>
    <r>
      <rPr>
        <b/>
        <sz val="10"/>
        <rFont val="Arial"/>
        <family val="2"/>
        <charset val="238"/>
      </rPr>
      <t>za radni tlak 10 bara</t>
    </r>
    <r>
      <rPr>
        <sz val="10"/>
        <rFont val="Arial"/>
        <family val="2"/>
        <charset val="238"/>
      </rPr>
      <t>. Doprema i montaža uključuje dovoz do deponije na gradilištu, istovar, raznašanje do mjesta ugradnje, te spuštanje i montažu. Obračun po komadu prema specifikaciji.</t>
    </r>
  </si>
  <si>
    <t>MDK-A DN 200 mm,  PN 10 bara</t>
  </si>
  <si>
    <t>MDK-A DN 100 mm,  PN 10 bara</t>
  </si>
  <si>
    <t>Obnova postojećih kućnih priključaka, prema uvjetima nadležnog komunalnog poduzeća. Stavka obuhvaća iskop rova,demontažu postojećih starih priključaka, utovar i odvoz  zemljanog i vodovodnog materijala materijala, posteljicu zatrpavanje i izvedbu novog priključka, prema postojećem ili prema uvjetima nadležnog komunalnog poduzeća. Montažerske radove izvodi "Vodovod "d.o.o Zadar.  Duljina priključka je cca 6-10m.</t>
  </si>
  <si>
    <t>U stavku uključen sav potreban rad i materijal.</t>
  </si>
  <si>
    <t>Obračun po kom.</t>
  </si>
  <si>
    <t>Ispitivanje cjevovoda na nepropusnost (tlačna proba). U stavku je uključena dobava vode, montaža i demontaža privremenog dovoda vode i spojeva, aparata za tlačenje sa manometrom i kontrolnim manometrom, punjenje cjevovoda vodom, tlačenje pumpom, ispuštanje vode i propisani ispravak eventualne neispravnosti. Prije punjenja cjevovoda vodom mora biti izvršeno osiguranje i ukrućenje na svim krivinama i krajevima cjevovoda te djelomično zatrpavanje cijevi sitnozrnastim materijalom osim na spojevima kako bi se postigla sigurnost, da uspostavljeni tlak ne bi pomaknuo ili digao cijev te oštetio spojeve i cijevi kao i doveo u opasnost radnike-montere. Prilikom ispitivanja zabranjuje se svaki rad u rovu. Punjenje cijevi izvesti polagano da zrak iz cijevi može slobodno izaći. Obračun po m' cjevovoda.</t>
  </si>
  <si>
    <t xml:space="preserve">DN 80 mm   </t>
  </si>
  <si>
    <t xml:space="preserve">DN 100 mm  </t>
  </si>
  <si>
    <t xml:space="preserve">DN 200 mm  </t>
  </si>
  <si>
    <t>Čišćenje i ispiranje montiranog cjevovoda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 Obračun po m' cjevovoda.</t>
  </si>
  <si>
    <t>11.</t>
  </si>
  <si>
    <t>Dezinfekcija montiranog cjevovoda prije stavljanja istog u pogon.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kada analizirani uzorak dade zadovoljavajuće rezultate. U cijenu uključen sav rad, urošak vode i dezifekcijskog sredstva, uzimanje i nošenje uzorka na analizu te dobivanje atesta o sanitarnoj ispravnosti kod nadležne zdravstvene ustanove. Obračun po m' cjevovoda.</t>
  </si>
  <si>
    <t>12.</t>
  </si>
  <si>
    <t>Nabava, doprema i postavljanje trake za trajno označavanje cjevovoda (plava signalna vrpca s oznakom VODOVOD na 30 cm iznad tjemena cjevovoda, položene po osi cjevovoda). Traka u sebi ima metalni vodič. Obračun po m' postavljene trake.</t>
  </si>
  <si>
    <t>13.</t>
  </si>
  <si>
    <t xml:space="preserve">Manipulacije u vodovodnom sustavu koje obuhvaćaju zatvaranje zasuna u mreži, ispuštanje vode iz pojedinih cjevovoda te otvaranje zasuna i ponovna punjenja vodom. To se provodi najprije u fazi prekidanja i blindiranja postojećih cjevovoda, te kasnije opet u fazi prespajanja zamjenskih dionica). Provodi Vodovod d.o.o. Zadar prema pravovremenim zahtjevima Izvoditelja. </t>
  </si>
  <si>
    <t>14.</t>
  </si>
  <si>
    <t>Priprema za prespajanje projektiranih cjevovoda na postojeće, te konačno prespajanje. Sastoji se od otkopavanja i oslobađanja postojećih cijevi, izrezivanja komada cijevi i obrade na mjestu rezanja za montažu elemenata prema shemi montaže. Vodovodni materijal, betonski oslonci i montaža prespojnih čvorova uključene su u drugim stavkama ovog troškovnika. U cijenu uključen odvoz demontiranog materijala na skladište isporučitelja javne vodoopskrbe. Radovi se izvode po odobrenju i u koordinaciji s isporučiteljem zbog prekida u vodoopskrbi, te potrebnih manipulacija i ispuštanja vode iz cijevi.</t>
  </si>
  <si>
    <t xml:space="preserve">Na mjestima spajanja dubina iskopa predviđena uzdužnim profilima mora se uzeti s rezervom i prilagoditi stvarnoj dubini postojećih cjevovoda koja se ustanovi u fazi njihovog prekidanja i blindiranja uz obaveznu primjenu niveliranja. Na tim potezima mora se provesti precizno prilagođavanje trase novih cjevovoda i položaja novih čvorova ako projektom nisu predviđeni posebni lukovi za uklapanje. </t>
  </si>
  <si>
    <t xml:space="preserve">Radove izvoditi uz nadzor i suglasnost "Vodovoda" d.o.o. Zadar. </t>
  </si>
  <si>
    <t>Obračun po komadu spoja.</t>
  </si>
  <si>
    <t>DN 200 - u čvorovima V1-1 i V1-9</t>
  </si>
  <si>
    <t>DN 50 - u čvoru V2-1</t>
  </si>
  <si>
    <t>izmještanje postojećeg cjevovoda DN 200</t>
  </si>
  <si>
    <t>MONTAŽERSKI RADOVI : UKUPNO Kn</t>
  </si>
  <si>
    <t>TESARSKI RADOVI</t>
  </si>
  <si>
    <r>
      <t>Nabava, doprema, izrada, postavljanje i skidanje dvostruke oplate zidova i jednostruke oplate ploča za okna sa podupiračima. Konstrukcija mora biti dobro ukrućena i pružati potpunu garanciju od urušenja i popuštanja. Oplata mora biti izrađena točno po mjerama iz nacrta. Unutrašnja površina oplate mora biti ravna i glatka tako da nakon skidanja oplate vidne površine konstrukcije (zidovi, ploče) budu ravne, s oštrim rubovima. Obračun po m</t>
    </r>
    <r>
      <rPr>
        <vertAlign val="superscript"/>
        <sz val="10"/>
        <rFont val="Arial"/>
        <family val="2"/>
        <charset val="238"/>
      </rPr>
      <t>2</t>
    </r>
    <r>
      <rPr>
        <sz val="10"/>
        <rFont val="Arial"/>
        <family val="2"/>
        <charset val="238"/>
      </rPr>
      <t xml:space="preserve"> montirane oplate.</t>
    </r>
  </si>
  <si>
    <t xml:space="preserve">a) </t>
  </si>
  <si>
    <t xml:space="preserve">jednostrana oplata ploče dna </t>
  </si>
  <si>
    <t xml:space="preserve">b) </t>
  </si>
  <si>
    <t>vertikalna dvostrana oplata zidova</t>
  </si>
  <si>
    <t>oplata pokrovne ploče</t>
  </si>
  <si>
    <t>TESARSKI RADOVI : UKUPNO Kn</t>
  </si>
  <si>
    <t xml:space="preserve">BETONSKI I ARMIRANO-BETONSKI RADOVI </t>
  </si>
  <si>
    <t>Betoniranje blokova osiguranja horizontalnih krivina  i krajeva cjevovoda položaja, dimenzija i oblika datih u nacrtima za pojedine tipove. Betoniranje vršiti betonom C 16/20. Svi blokovi se betoniraju prije tlačne probe. U jediničnu cijenu uračunata je potrebna oplata te dobava, ugradba i njega betona, te sav drugi rad i materijal potreban za dovršenje rada.</t>
  </si>
  <si>
    <t>Obračun po komadu izvedenog betonskog oslonca.</t>
  </si>
  <si>
    <r>
      <t xml:space="preserve">Betoniranje AB bloka ispod kape zasuna betonom C16/20 vanjskih dimenzija 40 × 40 cm visine 15 cm sa otvorom </t>
    </r>
    <r>
      <rPr>
        <sz val="10"/>
        <rFont val="Symbol"/>
        <family val="1"/>
        <charset val="2"/>
      </rPr>
      <t>f</t>
    </r>
    <r>
      <rPr>
        <sz val="10"/>
        <rFont val="Arial"/>
        <family val="2"/>
        <charset val="238"/>
      </rPr>
      <t xml:space="preserve"> 19 cm. Blok armirati sa 4 </t>
    </r>
    <r>
      <rPr>
        <sz val="10"/>
        <rFont val="Symbol"/>
        <family val="1"/>
        <charset val="2"/>
      </rPr>
      <t>f</t>
    </r>
    <r>
      <rPr>
        <sz val="10"/>
        <rFont val="Arial"/>
        <family val="2"/>
        <charset val="238"/>
      </rPr>
      <t xml:space="preserve"> 12, vilice </t>
    </r>
    <r>
      <rPr>
        <sz val="10"/>
        <rFont val="Symbol"/>
        <family val="1"/>
        <charset val="2"/>
      </rPr>
      <t>f</t>
    </r>
    <r>
      <rPr>
        <sz val="10"/>
        <rFont val="Arial"/>
        <family val="2"/>
        <charset val="238"/>
      </rPr>
      <t xml:space="preserve"> 6/10. U jediničnu cijenu uračunata je potrebna oplata te dobava, ugradba i njega betona, te sav drugi rad i materijal potreban za dovršenje rada. </t>
    </r>
  </si>
  <si>
    <t>Obračun po komadu izvedenog bloka.</t>
  </si>
  <si>
    <t>Betoniranje prstena oko kape zasuna betonom C12/15 vanjskih dimenzija 40 × 40 cm, visine 27 cm. Otvor u betonu je okrugli fi 19 cm, prema obliku kape zasuna. U jediničnu cijenu uračunata je potrebna oplata te dobava, ugradba i njega betona, te sav drugi rad i materijal potreban za dovršenje rada.</t>
  </si>
  <si>
    <t>Obračun po komadu ubetonirane kape.</t>
  </si>
  <si>
    <t xml:space="preserve">Betoniranje prstena iznad bunarića nadzemnog hidranta betonom C12/15 vanjskih dimenzija 70 × 70 cm, visine 12 cm. U jediničnu cijenu uračunata oplata. </t>
  </si>
  <si>
    <t xml:space="preserve">Izrada podložnih betonskih blokova od betona C16/20 veličine 30 × 30 × 30 cm ispod N fazona. U jediničnu cijenu uračunata je potrebna oplata te dobava, ugradba i njega betona, te sav drugi rad i materijal potreban za dovršenje rada. </t>
  </si>
  <si>
    <t>Betoniranje dna građ. jame okana betonom C12/15 za sloj izravnanja - podložni beton uključivo nabava i transport komponenti, spravljanje i ugrađivanje betona. Obračun po m3 ugrađenog betona.</t>
  </si>
  <si>
    <t>Betoniranje donje ploče zasunskog okna betonom C 25/ 30. U jediničnu cijenu uračunata je potrebna oplata te dobava, ugradba i njega betona, te sav drugi rad i materijal potreban za dovršenje rada. Obračun po m3 ugrađenog betona.</t>
  </si>
  <si>
    <t>Betoniranje bloka ispod armature u zasunskom oknu. Blok izraditi od betona C 16/ 20, prosječne dimenzije bloka 30*30*90 cm. Blokovi se betoniraju prilikom ugradnje armature. U jediničnu cijenu uračunata je potrebna oplata te dobava, ugradba i njega betona, te sav drugi rad i materijal potreban za dovršenje rada. Obračun po m3 betona i m2 oplate.</t>
  </si>
  <si>
    <t>(kom        2)</t>
  </si>
  <si>
    <t>beton</t>
  </si>
  <si>
    <t>oplata</t>
  </si>
  <si>
    <t>Betoniranje zidova i ploče zasunskog okna betonom C 25/30. Okno se betonira nakon kompletne montaže cijevi, fazonskih komada i armatura. U jediničnu cijenu uračunata je potrebna oplata te dobava, ugradba i njega betona, te sav drugi rad i materijal potreban za dovršenje rada.  Obračun po m3 betona.</t>
  </si>
  <si>
    <t>Izrada betonske zaštite iznad i ispod cijevi kod križanja s gradskim kolektorom betonom C12/15. Betoniranje se izvodi u punoj širini rova.</t>
  </si>
  <si>
    <t>Nabava, doprema, ispravljanje, čišćenje, savijanje i montaža armature. Vezanje paljenom žicom f 2 mm. Količine na temelju iskaza armature. Obračun po kg ugrađene armature.</t>
  </si>
  <si>
    <t>B500 -šipke</t>
  </si>
  <si>
    <t>B500 -mreža</t>
  </si>
  <si>
    <t xml:space="preserve">BETONSKI I ARM.-BETONSKI RADOVI : UKUPNO Kn </t>
  </si>
  <si>
    <r>
      <t>Dobava  materijala i izrada cementne glazure 1:2 na dnu okna radi dobivanja pada. zagladiti do crnog sjaja. Obračun po m</t>
    </r>
    <r>
      <rPr>
        <vertAlign val="superscript"/>
        <sz val="10"/>
        <rFont val="Arial"/>
        <family val="2"/>
        <charset val="238"/>
      </rPr>
      <t>2</t>
    </r>
    <r>
      <rPr>
        <sz val="10"/>
        <rFont val="Arial"/>
        <family val="2"/>
        <charset val="238"/>
      </rPr>
      <t>.</t>
    </r>
  </si>
  <si>
    <t xml:space="preserve">Nabava, doprema, raznošenje i ugradnja tipskih lijevano-željeznih poklopaca za vodovodna okna. </t>
  </si>
  <si>
    <t>Poklopac nazivnog otvora 600 * 600 mm s dvije ručke na izvlačenje (pomične).</t>
  </si>
  <si>
    <t xml:space="preserve">Obračun po komadu ugrađenog poklopca. </t>
  </si>
  <si>
    <t>Poklopac za vodovodno okno od lijevanog željeza, nodularni lijev,  sa zamjenjivim uloškom protiv lupanja debljine 10 mm smještenim horizontalno u ležište na okviru, stabiliziran trnovima, bez mogućnosti ispadanja, razreda opterećenja D 400 (prema HRN EN 124:2005), s dva bezvijčana elementa za zaključavanje izrađena od kompozitnog materijala, bez zgloba, bez   premaza.</t>
  </si>
  <si>
    <t>poklopac 600 * 600, razreda opterećenja D400</t>
  </si>
  <si>
    <t>Nabava, doprema, raznošenje i ugradnja čeličnih penjalica Ø 25 mm (30x30x30cm) u vodovodno okno.</t>
  </si>
  <si>
    <t>Prva penjalica u oknu se postavlja na 50 cm ispod kote poklopca, najniža penjalica ne smije niti više od 50 cm iznad poda. Razmak između penjalica je 30 cm.</t>
  </si>
  <si>
    <t>Obračun po komadu ugrađenog elementa.</t>
  </si>
  <si>
    <t>ZIDARSKI RADOVI : UKUPNO Kn</t>
  </si>
  <si>
    <t>VII.</t>
  </si>
  <si>
    <r>
      <t xml:space="preserve">Izrada elaborata izvedenog stanja cjevovoda, objekata na cjevovodu, terena i obližnjih instalacija te upis u katastar instalacija. Geodetsko snimanje je potrebno izvesti dok je cjevovod još vidljiv, nakon montaže cjevovoda, a prije zatrpavanja rova (neposredno nakon završetka uspješno provedenih tlačnih proba). Ovlašteni izrađivač treba ovjeriti izjavu kojom potvrđuje da je snimanje provedeno po vidljivom cjevovodu. Osim cjevovoda trebaju biti snimljene zaštitne cijevi i obloge, vodovodne građevine i površinski elementi. Elaborat mora biti izvrađen u apsolutnim koordinatama (x, y, z) i ovjeren od nadležnog katastarskog ureda. Osim forme za ovjeru u katastru mora se izraditi i u formi za korištenje od strane "Vodovoda"d.o.o. Zadar za uklapanje u </t>
    </r>
    <r>
      <rPr>
        <b/>
        <sz val="10"/>
        <rFont val="Arial"/>
        <family val="2"/>
        <charset val="238"/>
      </rPr>
      <t xml:space="preserve">u </t>
    </r>
    <r>
      <rPr>
        <sz val="10"/>
        <rFont val="Arial"/>
        <family val="2"/>
        <charset val="238"/>
      </rPr>
      <t>sustav GIS, čije standarde izrađivač treba zatražiti na vrijeme od "Vodovoda". Elaborat se predaje investitoru u cjelovitom kartiranom (5 primjeraka) i digitalnom obliku od kojih će investitor krajnjem korisniku cjevovoda predati 2 kartirana i digitalni. Obračun po m' cjevovoda.</t>
    </r>
  </si>
  <si>
    <t>ZAVRŠNI RADOVI : UKUPNO Kn</t>
  </si>
  <si>
    <t>3. REKAPITULACIJA - VODOVOD</t>
  </si>
  <si>
    <t>4. TROŠKOVNIK ELEKTRO RADOVA</t>
  </si>
  <si>
    <t>jedinica mjere</t>
  </si>
  <si>
    <t>jedinična cijena</t>
  </si>
  <si>
    <t>ukupna cijena</t>
  </si>
  <si>
    <t>ZEMLJANI I GRAĐEVINSKI  RADOVI</t>
  </si>
  <si>
    <t>Kolčenje kabelskih trasa, trase DTK, pozicije zdenaca,  pozicija rasvjetnih stupova.</t>
  </si>
  <si>
    <t>Iskop kabelskog rova za polaganje kabela javne rasvjete, u prostoru  nogostupa, bez obzira na kategoriju zemljišta, dimenzija 40x60 cm; zatrpavanje rova sitnijim materijalom od iskopa, nakon položene druge posteljice.</t>
  </si>
  <si>
    <t>m</t>
  </si>
  <si>
    <t>Iskop kabelskog rova za polaganje kabela javne rasvjete, u prostoru  kolnika, bez obzira na kategoriju zemljišta, dimenzija 40x80 cm; zatrpavanje rova sitnijim materijalom od iskopa, nakon položene druge posteljice.</t>
  </si>
  <si>
    <t>Iskop  rova za polaganje  cijevi i zdenaca za DTK, u prostoru nogostupa, bez obzira na kategoriju zemljišta, dimenzija 45x60 cm; zatrpavanje rova sitnijim materijalom od iskopa, nakon polaganja  pvc cijevi kanalizacije DTK; prije izvođenja radova  precizno iskolčiti trasu iskopa; tijekom izvođenja radova osigurati stalni ili povremeni nadzor predstavnika infrastrukturnog operatora.</t>
  </si>
  <si>
    <t>Isto, ali dimenzija 50x80, u prostoru kolnika.</t>
  </si>
  <si>
    <t>Dobava i polaganje posteljice od rastresitog materijala, pijeska ili kamene prašine fine granulacije, ukupne debljine 35cm, u  rov DTK, od čega je 10cm donja posteljica.</t>
  </si>
  <si>
    <t>m³</t>
  </si>
  <si>
    <t>Dobava i polaganje posteljice od rastresitog materijala, pijeska ili kamene prašine fine granulacije, debljine 2 x 10cm, u energetski kabelski rov javne rasvjete</t>
  </si>
  <si>
    <t>Dobava i ugradnja cijevi PEHD50mm za DTK kanalizaciju; polažu se 4 cijevi.</t>
  </si>
  <si>
    <t>Dobava i ugradnja PVC-nosača u rovu, za  4 cijevi PEHD50mm.</t>
  </si>
  <si>
    <t>Dobava i ugradnja  energetske instalacijske cijevi PVC160mm za polaganje kabela preko kolnika; polažu se 2 cijevi.</t>
  </si>
  <si>
    <t>Iskop jame za temelj rasvjetnog stupa, u zemljištu bez obzira na kategoriju zemljišta, dimenzija90x90x90 cm; zatrpavanje materijalom od iskopa nakon izrade betonskog temelja.</t>
  </si>
  <si>
    <t>Iskop jame za ugradnju zdenca tipa MZ D0                         ( 90x90x90 cm ).</t>
  </si>
  <si>
    <t>Izrada betonskog temelja za rasvjetni stup, sa oplatom, dimenzija 80x80x80 cm, kvalitete MB20; u betonski temelj ugrađuje se košara temeljnih vijaka             ( isporućuju se sa rasvjetnim stupom ), a prema šabloni proizvođača stupova; od sredine košare temeljnih vijaka, u dovodu i odvodu (napojnog kabela) ugrađuje se elastična  PVC cijev  Φ50 mm, koja treba izlaziti iz betonskog temelja u kabelski rov; završna kapa betonskog temelja treba biti za 3-4 cm niža od nivelete nogostupa, tako da završno asfaltiranje nogostupa prekriva  temeljne vijke u betonskom temelju rasvjetnog stupa.</t>
  </si>
  <si>
    <t>kompl</t>
  </si>
  <si>
    <t>Dobava i ugradnja prefabriciranog betonskog zdenca, sa lijevano željeznim poklopcem nosivosti 150 KN (u nogostupu), tipa MZ D0.</t>
  </si>
  <si>
    <t>15.</t>
  </si>
  <si>
    <t xml:space="preserve">Dobava i ugradnja prefabriciranog betonskog zdenca, sa lijevano željeznim poklopcem nosivosti 400 KN (u kolniku), tipa MZ D0. </t>
  </si>
  <si>
    <t xml:space="preserve">Poklopac okna od lijevanog željeza, nodularni lijev,  sa zamjenjivim uloškom protiv lupanja debljine 10 mm smještenim horizontalno u ležište na okviru, stabiliziran trnovima, bez mogućnosti ispadanja, razreda opterećenja D 400 (prema HRN EN 124:2005), s dva bezvijčana elementa za zaključavanje izrađena od kompozitnog materijala, bez zgloba, bez premaza. </t>
  </si>
  <si>
    <t>16.</t>
  </si>
  <si>
    <t>Betoniranje  podloge za ugradnju  donjih segmenta prefabriciranog montažnog zdenca za DTK infrastrukturu, i za prekrivanje energetske instalacijske cijevi betonom na prijelazu preko kolnika.</t>
  </si>
  <si>
    <t>17.</t>
  </si>
  <si>
    <t>Građevinska priprema rova javne rasvjete i rova DTK, širine 60cm,  u prostoru kolnika, te asfaltiranje.</t>
  </si>
  <si>
    <t>18.</t>
  </si>
  <si>
    <t xml:space="preserve"> Pripremno-završni radovi.</t>
  </si>
  <si>
    <t>19.</t>
  </si>
  <si>
    <t>Odvoz viška materijala na deponij.</t>
  </si>
  <si>
    <t>ZEMLJANO-GRAĐEVINSKI RADOVI UKUPNO:</t>
  </si>
  <si>
    <t>ELEKTROMONTAŽNI RADOVI</t>
  </si>
  <si>
    <t>Demontaža postojećih svjetiljki na stupovima zračne niskonaponske mreže, uz prethodno odspajanje napojnog kabela ( žile R1 i R2 samonosivog kabelskog snopa zračne niskonaponske mreže ); deponiranje na skladište koncesionara za održavanje javne rasvjete zone obuhvata ovim projektom.</t>
  </si>
  <si>
    <t>Dobava i ugradnja, u prethodno pripremljen kabelski rov sa posteljicom,   kabela tipa NAYY4x25mm².</t>
  </si>
  <si>
    <t>Dobava i ugradnja uzemljivača Cu50mm² u kabelski rov javne rasvjete.</t>
  </si>
  <si>
    <t>Dobava i polaganje vrpce upozorenja: ''POZOR-TELEKOMUNIKACIJSKI KABEL'' na drugi sloj posteljica rova DTK.</t>
  </si>
  <si>
    <t>Isto, ali vrpce upozorenja:''POZOR ENERGETSKI KABEL'' na drugi sloj posteljice rova javne rasvjete.</t>
  </si>
  <si>
    <t>Dobava i ugradnja zaštitnih pvc poklopnica, u energetski  kabelski rov.</t>
  </si>
  <si>
    <t>Dobava i ugradnja, na prethodno pripremljen betonski temelj sa ugrađenim temeljnim vijcima 4xM24x800, toplo cinčanog  ovalnog i koničnog rasvjetnog stupa visine 7m, s temeljnom pločom-prirubnicom i šablonom, s prozorčićem za razdjelnicu i poklopcem prozorčića, s nosačima za ugradnju razdjelnice u prozorčiću, s unutarnjim vijkom za priključak zaštitnog voda M8 u dnu prozorčića, s vijkom M12 za priključak izvoda uzemljivača, sa završnim promjerom za montažu svjetiljke ili nosača svjetiljke Φ76mm, 700-3-76, izvedba za zonu vjetra 3, dokaznica za ugradnju na predviđeni betonski temelj  statičkim proračunom).</t>
  </si>
  <si>
    <t>Izrada i ugradnja izvoda uzemljivača, koristeći  2 m  užeta Cu50mm² i dvostruku bakrenu spojnicu C50/50, te bakrenu stopicu na gnječenje, za spoj pod vijak na rasvjetnom stupu.</t>
  </si>
  <si>
    <t>Dobava i ugradnja stupne razdjelnice, sa jednim osiguračem, za napojni kabel do 25mm².</t>
  </si>
  <si>
    <t>Dobava i ugradnja stupne razdjelnice, sa dva osigurača, za napojni kabel do 25mm².</t>
  </si>
  <si>
    <t>Dobava i ugradnja osigurača 10A/1P za razdjelnice iz stavke 9.-10. točke 2. troškovnika.</t>
  </si>
  <si>
    <t>Dobava i ugradnja kabelske glave i toploskupljajućih cijevi, u razdjelnici rasvjetnog stupa, na krajeve kabela tipa NAYY4x25mm², prije ugradnje priključne stopice, koristeći zaštitni program ( MWTM - L vodiči, CGPT - N vodič )</t>
  </si>
  <si>
    <t>Spajanje kabela NAYY4x25mm² pod vijak na razdjelnicu rasvjetnog stupa, primjenom izoliranih priključnih svornjaka.</t>
  </si>
  <si>
    <t>Spajanje kabela tipa NAYYA4x25mm² u  ormar javne rasvjete, koristeći program kabelskih završetaka i zaštitnih cijevi, te izolirane priključne svornjake, kao kod spajanja kabela na razdjelnicu rasvjetnog stupa ).</t>
  </si>
  <si>
    <t>Spajanje izvoda uzemljivača pod vijak u dnu rasvjetnog stupa.</t>
  </si>
  <si>
    <t>Dobava i ugradnja bakrene spojnice C50/50.</t>
  </si>
  <si>
    <t>Dobava i ugradnja  nosača za dvije svjetiljke iz stavke 12.,  sa nasadnikom za završni promjer stupa od 76mm; kut između krakova je 90º.</t>
  </si>
  <si>
    <t>Zaštita rasvjetnog stupa premazivanjem vrelim bitumenom ili sličnim postojanim zaštitnim sredstvom, do visine 0,5m od temeljne ploče.</t>
  </si>
  <si>
    <t>20.</t>
  </si>
  <si>
    <t>Ova stavka je opcija, ako postojeći ormar javne rasvjete uz trafostanicu TS ''STANOVI 1'' - A118, nema raspoloživih izvoda za spajanje dva nova izvoda javne rasvjete ulice Put Stanova, koji su predmet ovog projekta.</t>
  </si>
  <si>
    <t>20.a.</t>
  </si>
  <si>
    <t>Demontaža postojećeg ormara javne rasvjete OJR-A118 i predaja koncesionaru Grada Zadra.</t>
  </si>
  <si>
    <t>20.b.</t>
  </si>
  <si>
    <t>Dobava i ugradnja ormara javne rasvjete OJR-A118, sa 9 izvoda, dvodjelni ( PMO dio sa brojilom, i RO razdjelno-upravljački dio ), dvoja vrata od preprega; ožičenje i opremanje prema jednopolnoj shemi iz nacrtnog dijela, i opremom:</t>
  </si>
  <si>
    <t>a. temeljna ploča prema dimenzijama ormara</t>
  </si>
  <si>
    <t>b. rastavna osigurač-sklopka NH00-63A</t>
  </si>
  <si>
    <t>c.keramički nožasti osigurač-patrona NH00-63A</t>
  </si>
  <si>
    <t>d. nosač cilindričnog osigurača 14x51-3P</t>
  </si>
  <si>
    <t>e. cilindrični osigurač CH25A</t>
  </si>
  <si>
    <t>f. aut. instalacijski osigurač B6A/1P</t>
  </si>
  <si>
    <t>g. izborna sklopka modularna 0-1-2</t>
  </si>
  <si>
    <t>h. modularni sklopnik CT-63A/4P</t>
  </si>
  <si>
    <t>i. noćna sklopka IC2000P, 2-35 lx, 10A, IP65</t>
  </si>
  <si>
    <t>j. mikroprekidač za vrata</t>
  </si>
  <si>
    <t>k. aut. instalacijski prekidač B16A/1P</t>
  </si>
  <si>
    <t>l. šuko priključnica modularna 230V/16A, 2P+N</t>
  </si>
  <si>
    <t>m. aut. instalacijski prekidač B10A/1P</t>
  </si>
  <si>
    <t>n. žarulja tipa LINESTRA 230V/20W</t>
  </si>
  <si>
    <t>p. redna stezaljka 16mm</t>
  </si>
  <si>
    <t>r. N i PE stezaljka Cu30x5mm</t>
  </si>
  <si>
    <t>s. instalacijsko-montažni pribor i materijal; oznake, shema u đepiću ormarića, kompletirano.</t>
  </si>
  <si>
    <r>
      <rPr>
        <b/>
        <i/>
        <sz val="10"/>
        <rFont val="Arial"/>
        <family val="2"/>
      </rPr>
      <t>NAPOMENA</t>
    </r>
    <r>
      <rPr>
        <sz val="10"/>
        <rFont val="Arial"/>
        <family val="2"/>
      </rPr>
      <t>: priključno-mjerni dio ormara ostaje isti i ne dira se ( lijeva vratašca ormara sa bravicom tipa ELEKTRA ).</t>
    </r>
  </si>
  <si>
    <t>21.</t>
  </si>
  <si>
    <t>Obvezna koordinacija i angažiranje  vlasnika postojećih EKI-DTK  instalacija, kod povezivanja-interpolacije nove EKI-DTK infrastrukture sa postojećim EKI-DTK instalacija, te vezano za zaštitu i/ili izmještanje postojećeih DTK instalacija.</t>
  </si>
  <si>
    <t>22.</t>
  </si>
  <si>
    <t>Pripremno-završni radovi.</t>
  </si>
  <si>
    <t>ELEKTROMONTAŽNI RADOVI UKUPNO</t>
  </si>
  <si>
    <t>RAZNO</t>
  </si>
  <si>
    <t>Tehnička ispitivanja i mjerenja na izvedenim instalacijama, i izrada zapisnika/ispitno-mjernog protokola za slijedeća mjerenja i ispitivanja:</t>
  </si>
  <si>
    <t>a. mjerenje otpora izolacije vodiča kabela</t>
  </si>
  <si>
    <t>b. mjerenje otpora petlje kvara i struje kvara</t>
  </si>
  <si>
    <t>c. mjerenje otpora uzemljenja</t>
  </si>
  <si>
    <t>d. mjerenje srednje rasvjetljenosti</t>
  </si>
  <si>
    <t>e. ispitivanje neprekinutosti zaštitnog vodiča</t>
  </si>
  <si>
    <t xml:space="preserve">f. mjerenje pada napona </t>
  </si>
  <si>
    <t>g. funkcionalno ispitivanje</t>
  </si>
  <si>
    <t>Izrada dokumentacije izvedenog stanja.</t>
  </si>
  <si>
    <t>Izrada geodetskog elaborata  instalacije javne rasvjete i infrastrukture za DTK.</t>
  </si>
  <si>
    <t>Organizacija tehničkog pregleda i primopredaje.</t>
  </si>
  <si>
    <t>Troškovni organizacije gradilišta i zaštitnih mjera.</t>
  </si>
  <si>
    <t>Troškovi angažiranja HEP-a  i infrastrukturnih operatora, za povremeni stručni nadzor i koordinaciju.</t>
  </si>
  <si>
    <t>RAZNO  UKUPNO</t>
  </si>
  <si>
    <r>
      <t>4. REKAPITULACIJA - ELEKTRORADOVI</t>
    </r>
    <r>
      <rPr>
        <b/>
        <sz val="10"/>
        <rFont val="Arial"/>
        <family val="2"/>
      </rPr>
      <t>:</t>
    </r>
  </si>
  <si>
    <t>ZEMLJANO-GRAĐEVINSKI RADOVI</t>
  </si>
  <si>
    <t xml:space="preserve"> SVEUKUPNO (kn bez PDV-a):</t>
  </si>
  <si>
    <t>PDV(25%) :</t>
  </si>
  <si>
    <t>SVEUKUPNO (kn sa PDV-om):</t>
  </si>
  <si>
    <t xml:space="preserve">    Zadar, srpanj 2018.god.</t>
  </si>
  <si>
    <t>Građevina: REKONSTRUKCIJA DIJELA ULICE PUT STANOVA U ZADRU                    Glavni projektant: ZDRAVKO RAMBROT dipl.inž.građ.                                     Zadar, srpanj 2018.god.</t>
  </si>
  <si>
    <t xml:space="preserve">      Zadar, srpanj 2018. godine</t>
  </si>
  <si>
    <t xml:space="preserve">  Zadar, srpanj 2018. godine</t>
  </si>
  <si>
    <t>Dobava i montaža LED svjetiljke za cestovnu rasvjetu, sa minimalnim ili boljim karakteristikama od slijedećih:</t>
  </si>
  <si>
    <t xml:space="preserve"> - tijelo svjetiljke od aluminija s pokrovom optike od kaljenog stakla ili transparentnog UV stabilnog polikarbonata,
 - klasa zaštite na mehaničke udarce: IK08,
 - zaštita svjetiljke od prodora stranih tijela IP66,
 - minimalna efikasnost svjetiljke 100 lm/W,
 - korelirana temperatura nijanse bijelog svjetla maksimalno 4000 K,
 - životni vijek minimalno 100 000 sati pri 80% svjetlosnog toka,
 - rad u temperaturnom području -20°C do +35°C,
 - svjetiljka treba imati ENEC i CE certifikat,
 - električna klasa zaštite II, prenaponska zaštita 10 kV,
 - svjetiljka se mora montirati na stup ili konzolu promjera 60 mm bez upotrebe dodatnog adaptera za montažu na iste,
 - DALI regulabilna predspojna naprava, 
 - sve ostalo u skladu s elektro tehničkim             projektom.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</si>
</sst>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Red]#,##0.00"/>
    <numFmt numFmtId="168" formatCode="#,##0.00\ &quot;kn&quot;"/>
    <numFmt numFmtId="169" formatCode="00000"/>
    <numFmt numFmtId="170" formatCode="0."/>
  </numFmts>
  <fonts count="137">
    <font>
      <sz val="10"/>
      <name val="MS Sans Serif"/>
    </font>
    <font>
      <sz val="10"/>
      <name val="MS Sans Serif"/>
      <family val="2"/>
    </font>
    <font>
      <sz val="8"/>
      <name val="MS Sans Serif"/>
      <family val="2"/>
    </font>
    <font>
      <b/>
      <sz val="14"/>
      <name val="Arial"/>
      <family val="2"/>
      <charset val="238"/>
    </font>
    <font>
      <sz val="9"/>
      <name val="Arial"/>
      <family val="2"/>
      <charset val="238"/>
    </font>
    <font>
      <sz val="6"/>
      <name val="Arial"/>
      <family val="2"/>
      <charset val="238"/>
    </font>
    <font>
      <vertAlign val="superscript"/>
      <sz val="9"/>
      <name val="Arial"/>
      <family val="2"/>
      <charset val="238"/>
    </font>
    <font>
      <b/>
      <sz val="9"/>
      <name val="Arial"/>
      <family val="2"/>
      <charset val="238"/>
    </font>
    <font>
      <b/>
      <sz val="9"/>
      <color indexed="10"/>
      <name val="Arial"/>
      <family val="2"/>
      <charset val="238"/>
    </font>
    <font>
      <sz val="9"/>
      <color indexed="10"/>
      <name val="Arial"/>
      <family val="2"/>
      <charset val="238"/>
    </font>
    <font>
      <b/>
      <sz val="12"/>
      <color indexed="18"/>
      <name val="Arial"/>
      <family val="2"/>
      <charset val="238"/>
    </font>
    <font>
      <i/>
      <sz val="9"/>
      <name val="Arial"/>
      <family val="2"/>
      <charset val="238"/>
    </font>
    <font>
      <b/>
      <sz val="9"/>
      <color indexed="12"/>
      <name val="Arial"/>
      <family val="2"/>
      <charset val="238"/>
    </font>
    <font>
      <b/>
      <sz val="9"/>
      <color indexed="56"/>
      <name val="Arial"/>
      <family val="2"/>
      <charset val="238"/>
    </font>
    <font>
      <b/>
      <sz val="9"/>
      <color indexed="20"/>
      <name val="Arial"/>
      <family val="2"/>
      <charset val="238"/>
    </font>
    <font>
      <b/>
      <sz val="10"/>
      <name val="Arial"/>
      <family val="2"/>
      <charset val="238"/>
    </font>
    <font>
      <sz val="6"/>
      <color indexed="18"/>
      <name val="Arial"/>
      <family val="2"/>
      <charset val="238"/>
    </font>
    <font>
      <sz val="10"/>
      <name val="Arial"/>
      <family val="2"/>
      <charset val="238"/>
    </font>
    <font>
      <sz val="11"/>
      <name val="Arial"/>
      <family val="2"/>
      <charset val="238"/>
    </font>
    <font>
      <b/>
      <sz val="11"/>
      <name val="Arial"/>
      <family val="2"/>
      <charset val="238"/>
    </font>
    <font>
      <sz val="16"/>
      <name val="Arial"/>
      <family val="2"/>
      <charset val="238"/>
    </font>
    <font>
      <b/>
      <sz val="12"/>
      <name val="Arial"/>
      <family val="2"/>
      <charset val="238"/>
    </font>
    <font>
      <b/>
      <sz val="16"/>
      <color indexed="10"/>
      <name val="Arial"/>
      <family val="2"/>
      <charset val="238"/>
    </font>
    <font>
      <b/>
      <sz val="12"/>
      <color indexed="10"/>
      <name val="Arial"/>
      <family val="2"/>
      <charset val="238"/>
    </font>
    <font>
      <b/>
      <sz val="18"/>
      <color indexed="10"/>
      <name val="Arial"/>
      <family val="2"/>
      <charset val="238"/>
    </font>
    <font>
      <b/>
      <sz val="9"/>
      <color indexed="61"/>
      <name val="Arial"/>
      <family val="2"/>
      <charset val="238"/>
    </font>
    <font>
      <sz val="9"/>
      <color indexed="14"/>
      <name val="Arial"/>
      <family val="2"/>
      <charset val="238"/>
    </font>
    <font>
      <b/>
      <sz val="9"/>
      <color indexed="14"/>
      <name val="Arial"/>
      <family val="2"/>
      <charset val="238"/>
    </font>
    <font>
      <sz val="9"/>
      <color indexed="48"/>
      <name val="Arial"/>
      <family val="2"/>
      <charset val="238"/>
    </font>
    <font>
      <b/>
      <sz val="9"/>
      <color indexed="48"/>
      <name val="Arial"/>
      <family val="2"/>
      <charset val="238"/>
    </font>
    <font>
      <sz val="9"/>
      <color indexed="50"/>
      <name val="Arial"/>
      <family val="2"/>
      <charset val="238"/>
    </font>
    <font>
      <b/>
      <sz val="9"/>
      <color indexed="50"/>
      <name val="Arial"/>
      <family val="2"/>
      <charset val="238"/>
    </font>
    <font>
      <b/>
      <sz val="9"/>
      <color indexed="18"/>
      <name val="Arial"/>
      <family val="2"/>
      <charset val="238"/>
    </font>
    <font>
      <b/>
      <sz val="11"/>
      <color indexed="10"/>
      <name val="Arial"/>
      <family val="2"/>
      <charset val="238"/>
    </font>
    <font>
      <sz val="11"/>
      <color indexed="10"/>
      <name val="Arial"/>
      <family val="2"/>
      <charset val="238"/>
    </font>
    <font>
      <b/>
      <sz val="10"/>
      <color indexed="10"/>
      <name val="Arial"/>
      <family val="2"/>
      <charset val="238"/>
    </font>
    <font>
      <sz val="10"/>
      <name val="Helv"/>
    </font>
    <font>
      <b/>
      <sz val="9"/>
      <color indexed="17"/>
      <name val="Arial"/>
      <family val="2"/>
      <charset val="238"/>
    </font>
    <font>
      <b/>
      <sz val="9"/>
      <color indexed="19"/>
      <name val="Arial"/>
      <family val="2"/>
      <charset val="238"/>
    </font>
    <font>
      <sz val="9"/>
      <color indexed="19"/>
      <name val="Arial"/>
      <family val="2"/>
      <charset val="238"/>
    </font>
    <font>
      <sz val="10"/>
      <name val="Arial"/>
      <family val="2"/>
    </font>
    <font>
      <b/>
      <sz val="10"/>
      <color indexed="12"/>
      <name val="Arial"/>
      <family val="2"/>
      <charset val="238"/>
    </font>
    <font>
      <sz val="9"/>
      <name val="Arial"/>
      <family val="2"/>
    </font>
    <font>
      <sz val="9"/>
      <name val="Swis721 Lt BT"/>
      <family val="2"/>
    </font>
    <font>
      <sz val="10"/>
      <name val="Swis721 Lt BT"/>
      <family val="2"/>
    </font>
    <font>
      <b/>
      <sz val="10"/>
      <name val="Swis721 Lt BT"/>
      <family val="2"/>
    </font>
    <font>
      <u/>
      <sz val="9"/>
      <name val="Arial"/>
      <family val="2"/>
      <charset val="238"/>
    </font>
    <font>
      <b/>
      <sz val="15"/>
      <name val="Arial"/>
      <family val="2"/>
      <charset val="238"/>
    </font>
    <font>
      <sz val="10"/>
      <color indexed="10"/>
      <name val="Arial"/>
      <family val="2"/>
      <charset val="238"/>
    </font>
    <font>
      <sz val="11"/>
      <color indexed="8"/>
      <name val="Calibri"/>
      <family val="2"/>
      <charset val="238"/>
    </font>
    <font>
      <sz val="9"/>
      <name val="Calibri"/>
      <family val="2"/>
      <charset val="238"/>
    </font>
    <font>
      <b/>
      <sz val="9"/>
      <color indexed="60"/>
      <name val="Arial"/>
      <family val="2"/>
      <charset val="238"/>
    </font>
    <font>
      <sz val="9"/>
      <name val="Symbol"/>
      <family val="1"/>
      <charset val="2"/>
    </font>
    <font>
      <sz val="10"/>
      <color indexed="60"/>
      <name val="Arial"/>
      <family val="2"/>
      <charset val="238"/>
    </font>
    <font>
      <sz val="10"/>
      <color indexed="12"/>
      <name val="Arial"/>
      <family val="2"/>
      <charset val="238"/>
    </font>
    <font>
      <sz val="11"/>
      <name val="Symbol"/>
      <family val="1"/>
      <charset val="2"/>
    </font>
    <font>
      <b/>
      <sz val="10"/>
      <color indexed="60"/>
      <name val="Arial"/>
      <family val="2"/>
      <charset val="238"/>
    </font>
    <font>
      <b/>
      <sz val="9"/>
      <color indexed="10"/>
      <name val="Arial"/>
      <family val="2"/>
      <charset val="238"/>
    </font>
    <font>
      <b/>
      <u/>
      <sz val="11"/>
      <name val="Arial"/>
      <family val="2"/>
      <charset val="238"/>
    </font>
    <font>
      <sz val="11"/>
      <color rgb="FFFF0000"/>
      <name val="Arial"/>
      <family val="2"/>
      <charset val="238"/>
    </font>
    <font>
      <b/>
      <sz val="9"/>
      <color rgb="FFFF0000"/>
      <name val="Arial"/>
      <family val="2"/>
      <charset val="238"/>
    </font>
    <font>
      <sz val="9"/>
      <color rgb="FFFF0000"/>
      <name val="Arial"/>
      <family val="2"/>
      <charset val="238"/>
    </font>
    <font>
      <b/>
      <sz val="10"/>
      <color rgb="FFFF0000"/>
      <name val="Arial"/>
      <family val="2"/>
      <charset val="238"/>
    </font>
    <font>
      <b/>
      <sz val="14"/>
      <name val="Arial"/>
      <family val="2"/>
    </font>
    <font>
      <sz val="9"/>
      <name val="Arial"/>
      <family val="2"/>
    </font>
    <font>
      <b/>
      <sz val="9"/>
      <color rgb="FFFF0000"/>
      <name val="Arial"/>
      <family val="2"/>
    </font>
    <font>
      <sz val="9"/>
      <color rgb="FFFF0000"/>
      <name val="Arial"/>
      <family val="2"/>
    </font>
    <font>
      <b/>
      <sz val="10"/>
      <color rgb="FFFF0000"/>
      <name val="Swis721 Lt BT"/>
      <family val="2"/>
    </font>
    <font>
      <sz val="10"/>
      <color rgb="FFFF0000"/>
      <name val="Arial"/>
      <family val="2"/>
      <charset val="238"/>
    </font>
    <font>
      <b/>
      <sz val="12"/>
      <color rgb="FFFF0000"/>
      <name val="Arial"/>
      <family val="2"/>
      <charset val="238"/>
    </font>
    <font>
      <b/>
      <sz val="9"/>
      <color indexed="10"/>
      <name val="Arial"/>
      <family val="2"/>
    </font>
    <font>
      <b/>
      <sz val="9"/>
      <name val="Arial"/>
      <family val="2"/>
    </font>
    <font>
      <b/>
      <sz val="10"/>
      <color indexed="10"/>
      <name val="Arial"/>
      <family val="2"/>
    </font>
    <font>
      <sz val="12"/>
      <name val="Arial"/>
      <family val="2"/>
      <charset val="238"/>
    </font>
    <font>
      <sz val="10"/>
      <color rgb="FFFF0000"/>
      <name val="Frutiger CE Light"/>
      <family val="2"/>
      <charset val="238"/>
    </font>
    <font>
      <b/>
      <sz val="16"/>
      <color rgb="FFFF0000"/>
      <name val="Arial"/>
      <family val="2"/>
      <charset val="238"/>
    </font>
    <font>
      <b/>
      <sz val="10"/>
      <color indexed="60"/>
      <name val="Arial"/>
      <family val="2"/>
    </font>
    <font>
      <b/>
      <sz val="10"/>
      <color rgb="FFFF0000"/>
      <name val="Arial"/>
      <family val="2"/>
    </font>
    <font>
      <sz val="9"/>
      <color rgb="FF002060"/>
      <name val="Arial"/>
      <family val="2"/>
      <charset val="238"/>
    </font>
    <font>
      <sz val="9"/>
      <color rgb="FF002060"/>
      <name val="Arial"/>
      <family val="2"/>
    </font>
    <font>
      <sz val="10"/>
      <color indexed="10"/>
      <name val="Arial"/>
      <family val="2"/>
    </font>
    <font>
      <sz val="10"/>
      <color indexed="60"/>
      <name val="Arial"/>
      <family val="2"/>
    </font>
    <font>
      <sz val="11"/>
      <name val="Arial"/>
      <family val="2"/>
    </font>
    <font>
      <b/>
      <sz val="12"/>
      <color rgb="FFFF0000"/>
      <name val="Arial"/>
      <family val="2"/>
    </font>
    <font>
      <sz val="12"/>
      <name val="Arial"/>
      <family val="2"/>
    </font>
    <font>
      <b/>
      <sz val="16"/>
      <name val="Arial"/>
      <family val="2"/>
      <charset val="238"/>
    </font>
    <font>
      <b/>
      <sz val="11"/>
      <name val="Arial"/>
      <family val="2"/>
    </font>
    <font>
      <sz val="10"/>
      <color rgb="FFFF0000"/>
      <name val="Arial"/>
      <family val="2"/>
    </font>
    <font>
      <vertAlign val="superscript"/>
      <sz val="11"/>
      <name val="Arial"/>
      <family val="2"/>
      <charset val="238"/>
    </font>
    <font>
      <b/>
      <sz val="10"/>
      <name val="Arial"/>
      <family val="2"/>
    </font>
    <font>
      <sz val="11"/>
      <name val="Calibri"/>
      <family val="2"/>
    </font>
    <font>
      <vertAlign val="superscript"/>
      <sz val="11"/>
      <name val="Arial"/>
      <family val="2"/>
    </font>
    <font>
      <b/>
      <sz val="10"/>
      <color rgb="FF7030A0"/>
      <name val="Arial"/>
      <family val="2"/>
      <charset val="238"/>
    </font>
    <font>
      <b/>
      <sz val="10"/>
      <color rgb="FFC00000"/>
      <name val="Arial"/>
      <family val="2"/>
      <charset val="238"/>
    </font>
    <font>
      <sz val="10"/>
      <color rgb="FFC00000"/>
      <name val="Arial"/>
      <family val="2"/>
    </font>
    <font>
      <sz val="11"/>
      <color indexed="10"/>
      <name val="Arial"/>
      <family val="2"/>
    </font>
    <font>
      <b/>
      <sz val="11"/>
      <color rgb="FFFF0000"/>
      <name val="Arial"/>
      <family val="2"/>
      <charset val="238"/>
    </font>
    <font>
      <sz val="11"/>
      <color indexed="8"/>
      <name val="Arial"/>
      <family val="2"/>
      <charset val="238"/>
    </font>
    <font>
      <sz val="11"/>
      <color rgb="FFFF0000"/>
      <name val="Arial"/>
      <family val="2"/>
    </font>
    <font>
      <b/>
      <sz val="11"/>
      <color rgb="FFFF0000"/>
      <name val="Arial"/>
      <family val="2"/>
    </font>
    <font>
      <sz val="11"/>
      <color rgb="FFFF0000"/>
      <name val="HHelvLi"/>
    </font>
    <font>
      <sz val="10"/>
      <color theme="3"/>
      <name val="Arial"/>
      <family val="2"/>
    </font>
    <font>
      <sz val="11"/>
      <color theme="3"/>
      <name val="Symbol"/>
      <family val="1"/>
      <charset val="2"/>
    </font>
    <font>
      <sz val="11"/>
      <color theme="3"/>
      <name val="Arial"/>
      <family val="2"/>
      <charset val="238"/>
    </font>
    <font>
      <sz val="10"/>
      <color theme="3"/>
      <name val="Arial"/>
      <family val="2"/>
      <charset val="238"/>
    </font>
    <font>
      <b/>
      <sz val="9"/>
      <color theme="3"/>
      <name val="Arial"/>
      <family val="2"/>
      <charset val="238"/>
    </font>
    <font>
      <sz val="9"/>
      <color theme="3"/>
      <name val="Arial"/>
      <family val="2"/>
      <charset val="238"/>
    </font>
    <font>
      <sz val="11"/>
      <name val="Courier New"/>
      <family val="3"/>
      <charset val="238"/>
    </font>
    <font>
      <sz val="20"/>
      <name val="Arial"/>
      <family val="2"/>
    </font>
    <font>
      <sz val="20"/>
      <color rgb="FFFF0000"/>
      <name val="Arial"/>
      <family val="2"/>
    </font>
    <font>
      <b/>
      <sz val="10"/>
      <color rgb="FF7030A0"/>
      <name val="Arial"/>
      <family val="2"/>
    </font>
    <font>
      <b/>
      <sz val="10"/>
      <color rgb="FF002060"/>
      <name val="Arial"/>
      <family val="2"/>
    </font>
    <font>
      <b/>
      <u/>
      <sz val="14"/>
      <color indexed="8"/>
      <name val="Arial"/>
      <family val="2"/>
      <charset val="238"/>
    </font>
    <font>
      <b/>
      <sz val="11"/>
      <color indexed="8"/>
      <name val="Arial"/>
      <family val="2"/>
      <charset val="238"/>
    </font>
    <font>
      <b/>
      <sz val="12"/>
      <color indexed="8"/>
      <name val="Arial"/>
      <family val="2"/>
      <charset val="238"/>
    </font>
    <font>
      <b/>
      <sz val="6"/>
      <name val="Arial"/>
      <family val="2"/>
      <charset val="238"/>
    </font>
    <font>
      <sz val="7"/>
      <color rgb="FFFF0000"/>
      <name val="Arial"/>
      <family val="2"/>
      <charset val="238"/>
    </font>
    <font>
      <sz val="7"/>
      <name val="Arial"/>
      <family val="2"/>
      <charset val="238"/>
    </font>
    <font>
      <sz val="10"/>
      <color theme="7" tint="0.39997558519241921"/>
      <name val="Arial"/>
      <family val="2"/>
      <charset val="238"/>
    </font>
    <font>
      <b/>
      <sz val="10"/>
      <color rgb="FFFF0000"/>
      <name val="MS Sans Serif"/>
      <family val="2"/>
      <charset val="238"/>
    </font>
    <font>
      <sz val="7"/>
      <name val="MS Sans Serif"/>
      <family val="2"/>
      <charset val="238"/>
    </font>
    <font>
      <b/>
      <sz val="7"/>
      <name val="MS Sans Serif"/>
      <family val="2"/>
      <charset val="238"/>
    </font>
    <font>
      <b/>
      <sz val="7"/>
      <name val="Arial"/>
      <family val="2"/>
      <charset val="238"/>
    </font>
    <font>
      <b/>
      <sz val="10"/>
      <color rgb="FFFFFF00"/>
      <name val="Arial"/>
      <family val="2"/>
    </font>
    <font>
      <vertAlign val="superscript"/>
      <sz val="10"/>
      <name val="Arial"/>
      <family val="2"/>
      <charset val="238"/>
    </font>
    <font>
      <sz val="10"/>
      <color indexed="8"/>
      <name val="Arial"/>
      <family val="2"/>
      <charset val="238"/>
    </font>
    <font>
      <sz val="9"/>
      <color rgb="FFFF0000"/>
      <name val="Calibri"/>
      <family val="2"/>
      <charset val="238"/>
    </font>
    <font>
      <sz val="10"/>
      <name val="Symbol"/>
      <family val="1"/>
      <charset val="2"/>
    </font>
    <font>
      <b/>
      <u/>
      <sz val="14"/>
      <name val="Arial"/>
      <family val="2"/>
      <charset val="238"/>
    </font>
    <font>
      <b/>
      <sz val="12"/>
      <name val="Arial"/>
      <family val="2"/>
    </font>
    <font>
      <b/>
      <sz val="12"/>
      <name val="Arial CE"/>
      <charset val="238"/>
    </font>
    <font>
      <b/>
      <sz val="10"/>
      <name val="Arial CE"/>
      <charset val="238"/>
    </font>
    <font>
      <b/>
      <i/>
      <sz val="10"/>
      <name val="Arial"/>
      <family val="2"/>
    </font>
    <font>
      <sz val="12"/>
      <name val="Arial CE"/>
      <charset val="238"/>
    </font>
    <font>
      <sz val="10"/>
      <color indexed="8"/>
      <name val="Arial"/>
      <family val="2"/>
    </font>
    <font>
      <sz val="10"/>
      <color theme="1"/>
      <name val="Arial"/>
      <family val="2"/>
    </font>
    <font>
      <b/>
      <u/>
      <sz val="10"/>
      <name val="Arial"/>
      <family val="2"/>
    </font>
  </fonts>
  <fills count="15">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rgb="FF00FFFF"/>
        <bgColor indexed="64"/>
      </patternFill>
    </fill>
    <fill>
      <patternFill patternType="solid">
        <fgColor rgb="FFFFFF00"/>
        <bgColor indexed="64"/>
      </patternFill>
    </fill>
    <fill>
      <patternFill patternType="solid">
        <fgColor rgb="FF00FF00"/>
        <bgColor indexed="64"/>
      </patternFill>
    </fill>
    <fill>
      <patternFill patternType="solid">
        <fgColor rgb="FFFFFFCC"/>
        <bgColor indexed="64"/>
      </patternFill>
    </fill>
    <fill>
      <patternFill patternType="solid">
        <fgColor rgb="FFFFC000"/>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12"/>
      </bottom>
      <diagonal/>
    </border>
    <border>
      <left/>
      <right/>
      <top style="thin">
        <color indexed="12"/>
      </top>
      <bottom/>
      <diagonal/>
    </border>
    <border>
      <left/>
      <right/>
      <top style="medium">
        <color indexed="64"/>
      </top>
      <bottom/>
      <diagonal/>
    </border>
    <border>
      <left style="thin">
        <color indexed="64"/>
      </left>
      <right style="thin">
        <color indexed="64"/>
      </right>
      <top/>
      <bottom/>
      <diagonal/>
    </border>
    <border>
      <left/>
      <right/>
      <top/>
      <bottom style="hair">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s>
  <cellStyleXfs count="6">
    <xf numFmtId="0" fontId="0" fillId="0" borderId="0"/>
    <xf numFmtId="0" fontId="17" fillId="0" borderId="0"/>
    <xf numFmtId="0" fontId="49" fillId="0" borderId="0"/>
    <xf numFmtId="0" fontId="40" fillId="0" borderId="0"/>
    <xf numFmtId="40" fontId="1" fillId="0" borderId="0" applyFont="0" applyFill="0" applyBorder="0" applyAlignment="0" applyProtection="0"/>
    <xf numFmtId="0" fontId="17" fillId="0" borderId="0"/>
  </cellStyleXfs>
  <cellXfs count="1306">
    <xf numFmtId="0" fontId="0" fillId="0" borderId="0" xfId="0"/>
    <xf numFmtId="0" fontId="4" fillId="0" borderId="0" xfId="0" applyFont="1" applyFill="1" applyBorder="1" applyAlignment="1">
      <alignment horizontal="justify" vertical="top"/>
    </xf>
    <xf numFmtId="0" fontId="4" fillId="0" borderId="0" xfId="0" applyFont="1" applyFill="1" applyBorder="1" applyAlignment="1">
      <alignment horizontal="justify"/>
    </xf>
    <xf numFmtId="0" fontId="4" fillId="0" borderId="0" xfId="0" applyFont="1" applyFill="1" applyBorder="1" applyAlignment="1">
      <alignment horizont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xf>
    <xf numFmtId="0" fontId="4" fillId="0" borderId="1" xfId="0" applyFont="1" applyFill="1" applyBorder="1" applyAlignment="1">
      <alignment horizontal="justify"/>
    </xf>
    <xf numFmtId="0" fontId="4" fillId="0" borderId="0" xfId="0" applyFont="1" applyFill="1" applyBorder="1" applyAlignment="1">
      <alignment horizontal="center" wrapText="1"/>
    </xf>
    <xf numFmtId="0" fontId="4" fillId="0" borderId="0" xfId="0" applyFont="1" applyBorder="1" applyAlignment="1">
      <alignment horizontal="justify"/>
    </xf>
    <xf numFmtId="0" fontId="7" fillId="0" borderId="0" xfId="0" applyFont="1" applyFill="1" applyBorder="1" applyAlignment="1">
      <alignment horizontal="justify"/>
    </xf>
    <xf numFmtId="0" fontId="4" fillId="0" borderId="0" xfId="0" applyFont="1" applyFill="1" applyAlignment="1">
      <alignment horizontal="center" wrapText="1"/>
    </xf>
    <xf numFmtId="4" fontId="4" fillId="0" borderId="0" xfId="4" applyNumberFormat="1" applyFont="1" applyFill="1" applyBorder="1" applyAlignment="1">
      <alignment horizontal="right"/>
    </xf>
    <xf numFmtId="4" fontId="4" fillId="0" borderId="0" xfId="4" applyNumberFormat="1" applyFont="1" applyFill="1" applyBorder="1" applyAlignment="1"/>
    <xf numFmtId="4" fontId="4" fillId="0" borderId="1" xfId="0" applyNumberFormat="1" applyFont="1" applyFill="1" applyBorder="1" applyAlignment="1">
      <alignment horizontal="center" vertical="top"/>
    </xf>
    <xf numFmtId="4" fontId="4" fillId="0" borderId="0" xfId="0" applyNumberFormat="1" applyFont="1" applyFill="1" applyBorder="1" applyAlignment="1"/>
    <xf numFmtId="165" fontId="4" fillId="0" borderId="0" xfId="4" applyNumberFormat="1" applyFont="1" applyFill="1" applyBorder="1" applyAlignment="1"/>
    <xf numFmtId="3" fontId="4" fillId="0" borderId="0" xfId="4" applyNumberFormat="1" applyFont="1" applyFill="1" applyBorder="1" applyAlignment="1"/>
    <xf numFmtId="3" fontId="4" fillId="0" borderId="0" xfId="4" applyNumberFormat="1" applyFont="1" applyFill="1" applyBorder="1" applyAlignment="1">
      <alignment horizontal="right"/>
    </xf>
    <xf numFmtId="4" fontId="4" fillId="0" borderId="0" xfId="0" applyNumberFormat="1" applyFont="1" applyFill="1" applyBorder="1" applyAlignment="1" applyProtection="1">
      <alignment horizontal="justify" vertical="top" wrapText="1"/>
      <protection locked="0"/>
    </xf>
    <xf numFmtId="165" fontId="4" fillId="0" borderId="0" xfId="0" applyNumberFormat="1" applyFont="1" applyFill="1" applyBorder="1" applyAlignment="1"/>
    <xf numFmtId="165" fontId="4" fillId="0" borderId="0" xfId="0" applyNumberFormat="1" applyFont="1" applyFill="1" applyBorder="1"/>
    <xf numFmtId="4" fontId="4" fillId="0" borderId="0" xfId="0" applyNumberFormat="1" applyFont="1" applyFill="1" applyAlignment="1">
      <alignment horizontal="right"/>
    </xf>
    <xf numFmtId="4" fontId="4" fillId="0" borderId="1" xfId="4" applyNumberFormat="1" applyFont="1" applyFill="1" applyBorder="1" applyAlignment="1"/>
    <xf numFmtId="40" fontId="4" fillId="0" borderId="0" xfId="4" applyFont="1" applyFill="1" applyBorder="1" applyAlignment="1">
      <alignment horizontal="right"/>
    </xf>
    <xf numFmtId="4" fontId="9" fillId="0" borderId="0" xfId="4" applyNumberFormat="1" applyFont="1" applyFill="1" applyBorder="1" applyAlignment="1"/>
    <xf numFmtId="38" fontId="4" fillId="0" borderId="0" xfId="4" applyNumberFormat="1" applyFont="1" applyFill="1" applyBorder="1" applyAlignment="1">
      <alignment horizontal="right"/>
    </xf>
    <xf numFmtId="0" fontId="7" fillId="0" borderId="0" xfId="0" applyFont="1" applyFill="1" applyBorder="1" applyAlignment="1">
      <alignment horizontal="justify" vertical="top"/>
    </xf>
    <xf numFmtId="0" fontId="10" fillId="0" borderId="0" xfId="0" applyFont="1" applyFill="1" applyBorder="1" applyAlignment="1">
      <alignment horizontal="left" vertical="top"/>
    </xf>
    <xf numFmtId="0" fontId="7" fillId="0" borderId="2" xfId="0" applyFont="1" applyFill="1" applyBorder="1" applyAlignment="1">
      <alignment horizontal="justify" vertical="top"/>
    </xf>
    <xf numFmtId="4" fontId="4" fillId="0" borderId="1" xfId="4" applyNumberFormat="1" applyFont="1" applyFill="1" applyBorder="1" applyAlignment="1">
      <alignment horizontal="center" vertical="top" wrapText="1"/>
    </xf>
    <xf numFmtId="4" fontId="4" fillId="0" borderId="0" xfId="0" applyNumberFormat="1" applyFont="1" applyFill="1" applyBorder="1" applyAlignment="1">
      <alignment horizontal="center" vertical="top"/>
    </xf>
    <xf numFmtId="0" fontId="4" fillId="0" borderId="0" xfId="0" applyNumberFormat="1" applyFont="1" applyFill="1" applyBorder="1" applyAlignment="1">
      <alignment horizontal="left" vertical="top"/>
    </xf>
    <xf numFmtId="0" fontId="4" fillId="0" borderId="0" xfId="0" applyFont="1" applyFill="1" applyBorder="1" applyAlignment="1">
      <alignment horizontal="left" vertical="top"/>
    </xf>
    <xf numFmtId="16" fontId="7" fillId="0" borderId="0" xfId="0" applyNumberFormat="1" applyFont="1" applyFill="1" applyBorder="1" applyAlignment="1">
      <alignment horizontal="justify" vertical="top"/>
    </xf>
    <xf numFmtId="0" fontId="4" fillId="0" borderId="1" xfId="0" applyFont="1" applyFill="1" applyBorder="1" applyAlignment="1">
      <alignment horizontal="justify" vertical="top"/>
    </xf>
    <xf numFmtId="0" fontId="4" fillId="0" borderId="0" xfId="0" applyFont="1" applyFill="1" applyAlignment="1">
      <alignment horizontal="left" vertical="top"/>
    </xf>
    <xf numFmtId="0" fontId="7" fillId="0" borderId="0" xfId="0" applyFont="1" applyFill="1" applyAlignment="1">
      <alignment horizontal="left" vertical="top"/>
    </xf>
    <xf numFmtId="0" fontId="11" fillId="0" borderId="0" xfId="0" applyFont="1" applyFill="1" applyBorder="1" applyAlignment="1">
      <alignment horizontal="left" vertical="top" wrapText="1"/>
    </xf>
    <xf numFmtId="4" fontId="4" fillId="0" borderId="1" xfId="4" applyNumberFormat="1" applyFont="1" applyFill="1" applyBorder="1" applyAlignment="1">
      <alignment horizontal="right"/>
    </xf>
    <xf numFmtId="0" fontId="9" fillId="0" borderId="0" xfId="0" applyFont="1" applyFill="1" applyBorder="1" applyAlignment="1">
      <alignment horizontal="justify"/>
    </xf>
    <xf numFmtId="0" fontId="4" fillId="0" borderId="0" xfId="0" applyFont="1" applyFill="1" applyBorder="1" applyAlignment="1">
      <alignment horizontal="center" vertical="top"/>
    </xf>
    <xf numFmtId="0" fontId="8" fillId="0" borderId="0" xfId="0" applyFont="1" applyFill="1" applyBorder="1" applyAlignment="1">
      <alignment horizontal="justify" vertical="top"/>
    </xf>
    <xf numFmtId="0" fontId="4" fillId="0" borderId="0" xfId="0" applyFont="1" applyFill="1"/>
    <xf numFmtId="4" fontId="9" fillId="0" borderId="0" xfId="0" applyNumberFormat="1" applyFont="1" applyFill="1" applyBorder="1"/>
    <xf numFmtId="0" fontId="4" fillId="0" borderId="0" xfId="0" applyFont="1" applyFill="1" applyBorder="1"/>
    <xf numFmtId="0" fontId="7" fillId="0" borderId="0" xfId="0" applyFont="1" applyFill="1" applyBorder="1" applyAlignment="1">
      <alignment horizontal="justify" vertical="top" wrapText="1"/>
    </xf>
    <xf numFmtId="0" fontId="7" fillId="0" borderId="0"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1" xfId="0" applyFont="1" applyFill="1" applyBorder="1" applyAlignment="1">
      <alignment horizontal="justify" vertical="top" wrapText="1"/>
    </xf>
    <xf numFmtId="0" fontId="4" fillId="0" borderId="0" xfId="0" applyFont="1" applyFill="1" applyBorder="1" applyAlignment="1">
      <alignment horizontal="justify" vertical="top" wrapText="1"/>
    </xf>
    <xf numFmtId="16" fontId="4" fillId="0" borderId="0" xfId="0" applyNumberFormat="1" applyFont="1" applyFill="1" applyBorder="1" applyAlignment="1">
      <alignment horizontal="left" vertical="top"/>
    </xf>
    <xf numFmtId="0" fontId="7" fillId="0" borderId="0" xfId="0" applyFont="1" applyFill="1" applyBorder="1" applyAlignment="1">
      <alignment horizontal="justify" vertical="justify"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horizontal="justify" vertical="top" wrapText="1"/>
      <protection locked="0"/>
    </xf>
    <xf numFmtId="0" fontId="7" fillId="0" borderId="0" xfId="0" applyFont="1" applyFill="1" applyAlignment="1">
      <alignment horizontal="justify" vertical="top"/>
    </xf>
    <xf numFmtId="0" fontId="7" fillId="0" borderId="0" xfId="0" applyFont="1" applyFill="1" applyAlignment="1">
      <alignment horizontal="center" vertical="top"/>
    </xf>
    <xf numFmtId="4" fontId="17" fillId="0" borderId="0" xfId="0" applyNumberFormat="1" applyFont="1" applyFill="1"/>
    <xf numFmtId="0" fontId="4" fillId="0" borderId="0" xfId="0" applyFont="1" applyFill="1" applyAlignment="1">
      <alignment horizontal="justify" vertical="top"/>
    </xf>
    <xf numFmtId="0" fontId="4" fillId="0" borderId="0" xfId="0" applyFont="1" applyFill="1" applyAlignment="1" applyProtection="1">
      <alignment horizontal="justify" vertical="top" wrapText="1"/>
    </xf>
    <xf numFmtId="0" fontId="4" fillId="0" borderId="0" xfId="0" applyFont="1" applyFill="1" applyAlignment="1">
      <alignment horizontal="justify" vertical="top" wrapText="1"/>
    </xf>
    <xf numFmtId="0" fontId="17" fillId="0" borderId="0" xfId="0" applyFont="1" applyFill="1" applyBorder="1" applyAlignment="1">
      <alignment horizontal="justify" vertical="top" wrapText="1"/>
    </xf>
    <xf numFmtId="0" fontId="17" fillId="0" borderId="0" xfId="0" applyFont="1" applyFill="1" applyBorder="1" applyAlignment="1">
      <alignment horizontal="center"/>
    </xf>
    <xf numFmtId="40" fontId="17" fillId="0" borderId="0" xfId="4" applyFont="1" applyFill="1" applyBorder="1" applyAlignment="1">
      <alignment horizontal="right"/>
    </xf>
    <xf numFmtId="0" fontId="17" fillId="0" borderId="0" xfId="0" applyFont="1" applyFill="1" applyBorder="1" applyAlignment="1">
      <alignment horizontal="right"/>
    </xf>
    <xf numFmtId="4" fontId="17" fillId="0" borderId="0" xfId="4" applyNumberFormat="1" applyFont="1" applyFill="1" applyBorder="1" applyAlignment="1"/>
    <xf numFmtId="0" fontId="17" fillId="0" borderId="0" xfId="0" applyFont="1" applyFill="1" applyBorder="1" applyAlignment="1">
      <alignment horizontal="justify"/>
    </xf>
    <xf numFmtId="0" fontId="17" fillId="0" borderId="0" xfId="0" applyFont="1" applyFill="1" applyBorder="1" applyAlignment="1">
      <alignment horizontal="justify" vertical="top"/>
    </xf>
    <xf numFmtId="0" fontId="15" fillId="0" borderId="1" xfId="0" applyFont="1" applyFill="1" applyBorder="1" applyAlignment="1">
      <alignment horizontal="left" vertical="top" wrapText="1"/>
    </xf>
    <xf numFmtId="0" fontId="4" fillId="0" borderId="0" xfId="0" applyFont="1" applyFill="1" applyBorder="1" applyAlignment="1">
      <alignment horizontal="center" vertical="top" wrapText="1"/>
    </xf>
    <xf numFmtId="0" fontId="17" fillId="0" borderId="0" xfId="0" applyFont="1" applyFill="1" applyAlignment="1"/>
    <xf numFmtId="0" fontId="15" fillId="0" borderId="3" xfId="0" applyFont="1" applyFill="1" applyBorder="1" applyAlignment="1">
      <alignment horizontal="justify" vertical="top"/>
    </xf>
    <xf numFmtId="0" fontId="15" fillId="0" borderId="2" xfId="0" applyFont="1" applyFill="1" applyBorder="1" applyAlignment="1">
      <alignment horizontal="left" vertical="top"/>
    </xf>
    <xf numFmtId="0" fontId="15" fillId="0" borderId="1" xfId="0" applyFont="1" applyFill="1" applyBorder="1" applyAlignment="1">
      <alignment horizontal="right" vertical="top"/>
    </xf>
    <xf numFmtId="0" fontId="15" fillId="0" borderId="1" xfId="0" applyFont="1" applyFill="1" applyBorder="1" applyAlignment="1">
      <alignment horizontal="justify" vertical="top"/>
    </xf>
    <xf numFmtId="0" fontId="15" fillId="0" borderId="1" xfId="0" applyFont="1" applyFill="1" applyBorder="1" applyAlignment="1">
      <alignment horizontal="left" vertical="top"/>
    </xf>
    <xf numFmtId="0" fontId="15" fillId="0" borderId="1" xfId="0" applyFont="1" applyFill="1" applyBorder="1" applyAlignment="1">
      <alignment horizontal="right" vertical="top" wrapText="1"/>
    </xf>
    <xf numFmtId="0" fontId="17" fillId="0" borderId="1" xfId="0" applyFont="1" applyFill="1" applyBorder="1" applyAlignment="1">
      <alignment horizontal="center"/>
    </xf>
    <xf numFmtId="4" fontId="17" fillId="0" borderId="1" xfId="4" applyNumberFormat="1" applyFont="1" applyFill="1" applyBorder="1" applyAlignment="1"/>
    <xf numFmtId="4" fontId="8" fillId="0" borderId="0" xfId="4" applyNumberFormat="1" applyFont="1" applyFill="1" applyBorder="1" applyAlignment="1">
      <alignment wrapText="1"/>
    </xf>
    <xf numFmtId="4" fontId="8" fillId="0" borderId="0" xfId="4" applyNumberFormat="1" applyFont="1" applyFill="1" applyBorder="1" applyAlignment="1">
      <alignment horizontal="right" wrapText="1"/>
    </xf>
    <xf numFmtId="4" fontId="4" fillId="0" borderId="0" xfId="0" applyNumberFormat="1" applyFont="1" applyFill="1" applyBorder="1"/>
    <xf numFmtId="4" fontId="8" fillId="0" borderId="0" xfId="4" applyNumberFormat="1" applyFont="1" applyFill="1" applyBorder="1" applyAlignment="1">
      <alignment horizontal="center" wrapText="1"/>
    </xf>
    <xf numFmtId="0" fontId="4" fillId="0" borderId="0" xfId="0" applyFont="1" applyFill="1" applyAlignment="1" applyProtection="1">
      <alignment horizontal="justify" vertical="top"/>
      <protection locked="0"/>
    </xf>
    <xf numFmtId="4" fontId="4" fillId="0" borderId="0" xfId="0" applyNumberFormat="1" applyFont="1" applyFill="1"/>
    <xf numFmtId="0" fontId="18" fillId="0" borderId="0" xfId="0" applyFont="1" applyFill="1" applyAlignment="1">
      <alignment horizontal="left" vertical="top"/>
    </xf>
    <xf numFmtId="0" fontId="18" fillId="0" borderId="0" xfId="0" applyFont="1" applyFill="1" applyAlignment="1">
      <alignment horizontal="justify" vertical="top"/>
    </xf>
    <xf numFmtId="0" fontId="18" fillId="0" borderId="0" xfId="0" applyFont="1" applyFill="1" applyAlignment="1">
      <alignment horizontal="center" wrapText="1"/>
    </xf>
    <xf numFmtId="4" fontId="18" fillId="0" borderId="0" xfId="0" applyNumberFormat="1" applyFont="1" applyFill="1" applyAlignment="1">
      <alignment horizontal="right"/>
    </xf>
    <xf numFmtId="0" fontId="18" fillId="0" borderId="0" xfId="0" applyFont="1" applyFill="1"/>
    <xf numFmtId="4" fontId="13" fillId="0" borderId="0" xfId="4" applyNumberFormat="1" applyFont="1" applyFill="1" applyBorder="1" applyAlignment="1">
      <alignment wrapText="1"/>
    </xf>
    <xf numFmtId="4" fontId="7" fillId="0" borderId="0" xfId="4" applyNumberFormat="1" applyFont="1" applyFill="1" applyBorder="1" applyAlignment="1">
      <alignment wrapText="1"/>
    </xf>
    <xf numFmtId="0" fontId="15" fillId="0" borderId="0" xfId="0" applyFont="1" applyFill="1" applyBorder="1" applyAlignment="1">
      <alignment horizontal="right" vertical="top"/>
    </xf>
    <xf numFmtId="4" fontId="9" fillId="0" borderId="0" xfId="0" applyNumberFormat="1" applyFont="1" applyFill="1" applyBorder="1" applyProtection="1">
      <protection locked="0"/>
    </xf>
    <xf numFmtId="4" fontId="18" fillId="0" borderId="0" xfId="0" applyNumberFormat="1" applyFont="1" applyFill="1" applyBorder="1"/>
    <xf numFmtId="0" fontId="18" fillId="0" borderId="0" xfId="0" applyFont="1" applyFill="1" applyBorder="1"/>
    <xf numFmtId="165" fontId="7" fillId="0" borderId="0" xfId="0" applyNumberFormat="1" applyFont="1" applyFill="1" applyBorder="1"/>
    <xf numFmtId="0" fontId="7" fillId="0" borderId="0" xfId="0" applyFont="1" applyFill="1"/>
    <xf numFmtId="4" fontId="4" fillId="0" borderId="1" xfId="0" applyNumberFormat="1" applyFont="1" applyFill="1" applyBorder="1"/>
    <xf numFmtId="4" fontId="4" fillId="0" borderId="0" xfId="4" applyNumberFormat="1" applyFont="1" applyFill="1" applyBorder="1" applyAlignment="1">
      <alignment horizontal="center"/>
    </xf>
    <xf numFmtId="0" fontId="4" fillId="0" borderId="1" xfId="0" applyFont="1" applyFill="1" applyBorder="1" applyAlignment="1">
      <alignment horizontal="center" readingOrder="1"/>
    </xf>
    <xf numFmtId="0" fontId="4" fillId="0" borderId="0" xfId="0" applyFont="1" applyFill="1" applyBorder="1" applyAlignment="1">
      <alignment horizontal="center" readingOrder="1"/>
    </xf>
    <xf numFmtId="0" fontId="7" fillId="0" borderId="0" xfId="0" applyFont="1" applyFill="1" applyBorder="1" applyAlignment="1">
      <alignment horizontal="center"/>
    </xf>
    <xf numFmtId="49" fontId="4" fillId="0" borderId="0" xfId="0" applyNumberFormat="1" applyFont="1" applyFill="1" applyBorder="1" applyAlignment="1">
      <alignment horizontal="center" vertical="top" readingOrder="1"/>
    </xf>
    <xf numFmtId="4" fontId="4" fillId="0" borderId="0" xfId="0" applyNumberFormat="1" applyFont="1" applyFill="1" applyBorder="1" applyAlignment="1">
      <alignment horizontal="center"/>
    </xf>
    <xf numFmtId="167" fontId="4" fillId="0" borderId="0" xfId="0" applyNumberFormat="1" applyFont="1" applyFill="1" applyBorder="1" applyAlignment="1">
      <alignment horizontal="right" readingOrder="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6" fillId="0" borderId="0" xfId="0" applyFont="1" applyFill="1" applyBorder="1" applyAlignment="1">
      <alignment horizontal="justify"/>
    </xf>
    <xf numFmtId="4" fontId="27" fillId="0" borderId="0" xfId="4" applyNumberFormat="1" applyFont="1" applyFill="1" applyBorder="1" applyAlignment="1">
      <alignment wrapText="1"/>
    </xf>
    <xf numFmtId="0" fontId="26" fillId="0" borderId="0" xfId="0" applyFont="1" applyFill="1" applyBorder="1"/>
    <xf numFmtId="0" fontId="28" fillId="0" borderId="0" xfId="0" applyFont="1" applyFill="1" applyBorder="1" applyAlignment="1">
      <alignment horizontal="justify"/>
    </xf>
    <xf numFmtId="4" fontId="29" fillId="0" borderId="0" xfId="4" applyNumberFormat="1" applyFont="1" applyFill="1" applyBorder="1" applyAlignment="1">
      <alignment wrapText="1"/>
    </xf>
    <xf numFmtId="0" fontId="30" fillId="0" borderId="0" xfId="0" applyFont="1" applyFill="1" applyBorder="1" applyAlignment="1">
      <alignment horizontal="justify"/>
    </xf>
    <xf numFmtId="4" fontId="31" fillId="0" borderId="0" xfId="4" applyNumberFormat="1" applyFont="1" applyFill="1" applyBorder="1" applyAlignment="1">
      <alignment wrapText="1"/>
    </xf>
    <xf numFmtId="0" fontId="30" fillId="0" borderId="0" xfId="0" applyFont="1" applyFill="1" applyBorder="1"/>
    <xf numFmtId="2" fontId="28" fillId="0" borderId="0" xfId="0" applyNumberFormat="1" applyFont="1" applyFill="1" applyBorder="1"/>
    <xf numFmtId="4" fontId="31" fillId="0" borderId="0" xfId="4" applyNumberFormat="1" applyFont="1" applyFill="1" applyBorder="1" applyAlignment="1">
      <alignment horizontal="right" wrapText="1"/>
    </xf>
    <xf numFmtId="4" fontId="29" fillId="0" borderId="0" xfId="4" applyNumberFormat="1" applyFont="1" applyFill="1" applyBorder="1" applyAlignment="1">
      <alignment horizontal="right" wrapText="1"/>
    </xf>
    <xf numFmtId="4" fontId="25" fillId="0" borderId="0" xfId="4" applyNumberFormat="1" applyFont="1" applyFill="1" applyBorder="1" applyAlignment="1">
      <alignment horizontal="right" wrapText="1"/>
    </xf>
    <xf numFmtId="4" fontId="27" fillId="0" borderId="0" xfId="4" applyNumberFormat="1" applyFont="1" applyFill="1" applyBorder="1" applyAlignment="1">
      <alignment horizontal="right" wrapText="1"/>
    </xf>
    <xf numFmtId="4" fontId="12" fillId="0" borderId="0" xfId="0" applyNumberFormat="1" applyFont="1" applyFill="1" applyBorder="1" applyAlignment="1">
      <alignment horizontal="right"/>
    </xf>
    <xf numFmtId="0" fontId="4" fillId="0" borderId="0" xfId="0" applyFont="1" applyFill="1" applyBorder="1" applyAlignment="1">
      <alignment vertical="center" wrapText="1" readingOrder="1"/>
    </xf>
    <xf numFmtId="4" fontId="8" fillId="0" borderId="0" xfId="0" applyNumberFormat="1" applyFont="1" applyFill="1" applyBorder="1" applyAlignment="1">
      <alignment horizontal="right" vertical="top"/>
    </xf>
    <xf numFmtId="4" fontId="8" fillId="0" borderId="0" xfId="4" applyNumberFormat="1" applyFont="1" applyFill="1" applyBorder="1" applyAlignment="1">
      <alignment horizontal="left"/>
    </xf>
    <xf numFmtId="4" fontId="7" fillId="0" borderId="0" xfId="4" applyNumberFormat="1" applyFont="1" applyFill="1" applyBorder="1" applyAlignment="1">
      <alignment horizontal="right" wrapText="1"/>
    </xf>
    <xf numFmtId="4" fontId="7" fillId="0" borderId="0" xfId="0" applyNumberFormat="1" applyFont="1" applyFill="1" applyBorder="1" applyAlignment="1">
      <alignment horizontal="right"/>
    </xf>
    <xf numFmtId="0" fontId="4" fillId="0" borderId="0" xfId="0" applyFont="1" applyFill="1" applyAlignment="1">
      <alignment horizontal="justify" vertical="distributed" wrapText="1"/>
    </xf>
    <xf numFmtId="4" fontId="8" fillId="0" borderId="0" xfId="4" applyNumberFormat="1" applyFont="1" applyFill="1" applyBorder="1" applyAlignment="1">
      <alignment horizontal="right"/>
    </xf>
    <xf numFmtId="0" fontId="15" fillId="0" borderId="0" xfId="0" applyFont="1" applyFill="1" applyBorder="1" applyAlignment="1">
      <alignment horizontal="justify" vertical="top"/>
    </xf>
    <xf numFmtId="4" fontId="8" fillId="0" borderId="1" xfId="4" applyNumberFormat="1" applyFont="1" applyFill="1" applyBorder="1" applyAlignment="1">
      <alignment horizontal="right" wrapText="1"/>
    </xf>
    <xf numFmtId="4" fontId="25" fillId="0" borderId="1" xfId="4" applyNumberFormat="1" applyFont="1" applyFill="1" applyBorder="1" applyAlignment="1">
      <alignment horizontal="right" wrapText="1"/>
    </xf>
    <xf numFmtId="4" fontId="12" fillId="0" borderId="1" xfId="0" applyNumberFormat="1" applyFont="1" applyFill="1" applyBorder="1" applyAlignment="1">
      <alignment horizontal="right"/>
    </xf>
    <xf numFmtId="0" fontId="8" fillId="0" borderId="0" xfId="0" applyFont="1" applyFill="1" applyBorder="1" applyAlignment="1">
      <alignment horizontal="justify"/>
    </xf>
    <xf numFmtId="0" fontId="8" fillId="0" borderId="0" xfId="0" applyFont="1" applyFill="1" applyBorder="1" applyAlignment="1">
      <alignment horizontal="right"/>
    </xf>
    <xf numFmtId="4" fontId="8" fillId="0" borderId="0" xfId="4" applyNumberFormat="1" applyFont="1" applyFill="1" applyBorder="1" applyAlignment="1">
      <alignment horizontal="center"/>
    </xf>
    <xf numFmtId="0" fontId="4" fillId="0" borderId="0" xfId="0" applyFont="1" applyFill="1" applyProtection="1">
      <protection locked="0"/>
    </xf>
    <xf numFmtId="0" fontId="4" fillId="0" borderId="1" xfId="0" applyFont="1" applyFill="1" applyBorder="1" applyAlignment="1">
      <alignment horizontal="center" wrapText="1"/>
    </xf>
    <xf numFmtId="0" fontId="4" fillId="0" borderId="1" xfId="0" applyFont="1" applyFill="1" applyBorder="1" applyAlignment="1">
      <alignment horizontal="justify" vertical="top" wrapText="1"/>
    </xf>
    <xf numFmtId="0" fontId="4" fillId="0" borderId="0" xfId="0" applyFont="1" applyFill="1" applyBorder="1" applyAlignment="1">
      <alignment horizontal="justify" vertical="top" wrapText="1" readingOrder="1"/>
    </xf>
    <xf numFmtId="0" fontId="7" fillId="0" borderId="0" xfId="0" applyFont="1" applyFill="1" applyBorder="1" applyAlignment="1">
      <alignment vertical="top" wrapText="1" readingOrder="1"/>
    </xf>
    <xf numFmtId="49" fontId="4" fillId="0" borderId="0" xfId="0" applyNumberFormat="1" applyFont="1" applyFill="1" applyAlignment="1">
      <alignment horizontal="center" vertical="top" readingOrder="1"/>
    </xf>
    <xf numFmtId="0" fontId="4" fillId="0" borderId="1" xfId="0" applyFont="1" applyFill="1" applyBorder="1" applyAlignment="1">
      <alignment horizontal="justify" vertical="center" wrapText="1" readingOrder="1"/>
    </xf>
    <xf numFmtId="0" fontId="4" fillId="0" borderId="5" xfId="0" applyFont="1" applyFill="1" applyBorder="1" applyAlignment="1">
      <alignment horizontal="center"/>
    </xf>
    <xf numFmtId="0" fontId="4" fillId="0" borderId="0" xfId="0" applyFont="1" applyFill="1" applyBorder="1" applyAlignment="1">
      <alignment horizontal="center" vertical="center" readingOrder="1"/>
    </xf>
    <xf numFmtId="0" fontId="4" fillId="0" borderId="0" xfId="0" applyFont="1" applyFill="1" applyBorder="1" applyAlignment="1">
      <alignment horizontal="justify" vertical="center" wrapText="1" readingOrder="1"/>
    </xf>
    <xf numFmtId="0" fontId="4" fillId="0" borderId="0" xfId="0" applyFont="1" applyFill="1" applyBorder="1" applyAlignment="1">
      <alignment horizontal="left"/>
    </xf>
    <xf numFmtId="4" fontId="4" fillId="0" borderId="0" xfId="0" applyNumberFormat="1" applyFont="1" applyFill="1" applyBorder="1" applyAlignment="1">
      <alignment horizontal="left" vertical="center"/>
    </xf>
    <xf numFmtId="0" fontId="4" fillId="0" borderId="1" xfId="0" applyFont="1" applyFill="1" applyBorder="1" applyAlignment="1">
      <alignment vertical="center" wrapText="1" readingOrder="1"/>
    </xf>
    <xf numFmtId="4" fontId="8" fillId="0" borderId="0" xfId="0" applyNumberFormat="1" applyFont="1" applyFill="1" applyBorder="1" applyAlignment="1">
      <alignment horizontal="right"/>
    </xf>
    <xf numFmtId="4" fontId="4" fillId="0" borderId="1" xfId="0" applyNumberFormat="1" applyFont="1" applyFill="1" applyBorder="1" applyAlignment="1"/>
    <xf numFmtId="0" fontId="4" fillId="0" borderId="0" xfId="0" applyFont="1" applyFill="1" applyBorder="1" applyAlignment="1" applyProtection="1">
      <alignment horizontal="justify" vertical="top" wrapText="1"/>
      <protection locked="0"/>
    </xf>
    <xf numFmtId="0" fontId="7" fillId="0" borderId="0" xfId="0" applyFont="1" applyFill="1" applyBorder="1"/>
    <xf numFmtId="0" fontId="7" fillId="0" borderId="0" xfId="0" applyFont="1" applyFill="1" applyBorder="1" applyAlignment="1">
      <alignment horizontal="justify" wrapText="1"/>
    </xf>
    <xf numFmtId="4" fontId="31" fillId="0" borderId="0" xfId="4" applyNumberFormat="1" applyFont="1" applyFill="1" applyBorder="1" applyAlignment="1">
      <alignment horizontal="center" wrapText="1"/>
    </xf>
    <xf numFmtId="0" fontId="4" fillId="0" borderId="1" xfId="0" applyFont="1" applyFill="1" applyBorder="1" applyAlignment="1">
      <alignment horizontal="left" wrapText="1"/>
    </xf>
    <xf numFmtId="0" fontId="8" fillId="0" borderId="0" xfId="0" applyFont="1" applyFill="1" applyBorder="1" applyAlignment="1">
      <alignment horizontal="left"/>
    </xf>
    <xf numFmtId="0" fontId="7" fillId="0" borderId="0" xfId="0" applyFont="1" applyFill="1" applyBorder="1" applyAlignment="1">
      <alignment horizontal="left"/>
    </xf>
    <xf numFmtId="4" fontId="29" fillId="0" borderId="0" xfId="4" applyNumberFormat="1" applyFont="1" applyFill="1" applyBorder="1" applyAlignment="1">
      <alignment horizontal="left" wrapText="1"/>
    </xf>
    <xf numFmtId="0" fontId="8" fillId="0" borderId="0" xfId="0" applyFont="1" applyFill="1" applyBorder="1" applyAlignment="1">
      <alignment horizontal="center"/>
    </xf>
    <xf numFmtId="4" fontId="7" fillId="0" borderId="1" xfId="0" applyNumberFormat="1" applyFont="1" applyFill="1" applyBorder="1" applyAlignment="1">
      <alignment horizontal="right"/>
    </xf>
    <xf numFmtId="4" fontId="7" fillId="0" borderId="0" xfId="4" applyNumberFormat="1" applyFont="1" applyFill="1" applyBorder="1" applyAlignment="1">
      <alignment horizontal="right"/>
    </xf>
    <xf numFmtId="4" fontId="7" fillId="0" borderId="0" xfId="4" applyNumberFormat="1" applyFont="1" applyFill="1" applyBorder="1" applyAlignment="1">
      <alignment horizontal="center"/>
    </xf>
    <xf numFmtId="4" fontId="7" fillId="0" borderId="0" xfId="4" applyNumberFormat="1" applyFont="1" applyFill="1" applyBorder="1" applyAlignment="1">
      <alignment horizontal="justify"/>
    </xf>
    <xf numFmtId="4" fontId="7" fillId="0" borderId="0" xfId="0" applyNumberFormat="1" applyFont="1" applyFill="1" applyBorder="1" applyAlignment="1" applyProtection="1">
      <alignment horizontal="justify" vertical="top" wrapText="1"/>
      <protection locked="0"/>
    </xf>
    <xf numFmtId="0" fontId="4" fillId="2" borderId="0" xfId="0" applyFont="1" applyFill="1" applyBorder="1" applyAlignment="1">
      <alignment horizontal="justify"/>
    </xf>
    <xf numFmtId="4" fontId="32" fillId="0" borderId="0" xfId="4" applyNumberFormat="1" applyFont="1" applyFill="1" applyBorder="1" applyAlignment="1">
      <alignment wrapText="1"/>
    </xf>
    <xf numFmtId="0" fontId="4" fillId="5" borderId="0" xfId="0" applyFont="1" applyFill="1"/>
    <xf numFmtId="0" fontId="8" fillId="5" borderId="0" xfId="0" applyFont="1" applyFill="1" applyBorder="1" applyAlignment="1">
      <alignment horizontal="justify"/>
    </xf>
    <xf numFmtId="0" fontId="28" fillId="5" borderId="0" xfId="0" applyFont="1" applyFill="1" applyBorder="1" applyAlignment="1">
      <alignment horizontal="justify"/>
    </xf>
    <xf numFmtId="0" fontId="4" fillId="5" borderId="0" xfId="0" applyFont="1" applyFill="1" applyBorder="1" applyAlignment="1">
      <alignment horizontal="justify"/>
    </xf>
    <xf numFmtId="0" fontId="26" fillId="5" borderId="0" xfId="0" applyFont="1" applyFill="1" applyBorder="1" applyAlignment="1">
      <alignment horizontal="justify"/>
    </xf>
    <xf numFmtId="0" fontId="9" fillId="5" borderId="0" xfId="0" applyFont="1" applyFill="1" applyBorder="1" applyAlignment="1">
      <alignment horizontal="justify"/>
    </xf>
    <xf numFmtId="4" fontId="8" fillId="5" borderId="0" xfId="4" applyNumberFormat="1" applyFont="1" applyFill="1" applyBorder="1" applyAlignment="1">
      <alignment wrapText="1"/>
    </xf>
    <xf numFmtId="4" fontId="8" fillId="4" borderId="0" xfId="4" applyNumberFormat="1" applyFont="1" applyFill="1" applyBorder="1" applyAlignment="1">
      <alignment wrapText="1"/>
    </xf>
    <xf numFmtId="4" fontId="4" fillId="4" borderId="1" xfId="4" applyNumberFormat="1" applyFont="1" applyFill="1" applyBorder="1" applyAlignment="1"/>
    <xf numFmtId="0" fontId="4" fillId="5" borderId="0" xfId="0" applyFont="1" applyFill="1" applyBorder="1" applyAlignment="1">
      <alignment horizontal="left" vertical="center"/>
    </xf>
    <xf numFmtId="0" fontId="15" fillId="0" borderId="0" xfId="0" applyFont="1" applyFill="1" applyBorder="1" applyAlignment="1">
      <alignment horizontal="left" vertical="top"/>
    </xf>
    <xf numFmtId="0" fontId="4" fillId="0" borderId="0" xfId="0" applyFont="1"/>
    <xf numFmtId="4" fontId="4" fillId="5" borderId="0" xfId="0" applyNumberFormat="1" applyFont="1" applyFill="1" applyBorder="1"/>
    <xf numFmtId="0" fontId="7" fillId="5" borderId="0" xfId="0" applyFont="1" applyFill="1" applyBorder="1" applyAlignment="1">
      <alignment horizontal="justify"/>
    </xf>
    <xf numFmtId="4" fontId="25" fillId="5" borderId="1" xfId="4" applyNumberFormat="1" applyFont="1" applyFill="1" applyBorder="1" applyAlignment="1">
      <alignment horizontal="right" wrapText="1"/>
    </xf>
    <xf numFmtId="4" fontId="12" fillId="5" borderId="1" xfId="0" applyNumberFormat="1" applyFont="1" applyFill="1" applyBorder="1" applyAlignment="1">
      <alignment horizontal="right"/>
    </xf>
    <xf numFmtId="4" fontId="12" fillId="5" borderId="0" xfId="0" applyNumberFormat="1" applyFont="1" applyFill="1" applyBorder="1" applyAlignment="1">
      <alignment horizontal="right"/>
    </xf>
    <xf numFmtId="0" fontId="4" fillId="5" borderId="0" xfId="0" applyFont="1" applyFill="1" applyBorder="1" applyAlignment="1">
      <alignment horizontal="right"/>
    </xf>
    <xf numFmtId="4" fontId="8" fillId="5" borderId="0" xfId="4" applyNumberFormat="1" applyFont="1" applyFill="1" applyBorder="1" applyAlignment="1">
      <alignment horizontal="center" wrapText="1"/>
    </xf>
    <xf numFmtId="4" fontId="32" fillId="5" borderId="0" xfId="4" applyNumberFormat="1" applyFont="1" applyFill="1" applyBorder="1" applyAlignment="1">
      <alignment wrapText="1"/>
    </xf>
    <xf numFmtId="4" fontId="13" fillId="5" borderId="0" xfId="4" applyNumberFormat="1" applyFont="1" applyFill="1" applyBorder="1" applyAlignment="1">
      <alignment wrapText="1"/>
    </xf>
    <xf numFmtId="4" fontId="8" fillId="5" borderId="0" xfId="4" applyNumberFormat="1" applyFont="1" applyFill="1" applyBorder="1" applyAlignment="1">
      <alignment horizontal="right" wrapText="1"/>
    </xf>
    <xf numFmtId="4" fontId="29" fillId="5" borderId="0" xfId="4" applyNumberFormat="1" applyFont="1" applyFill="1" applyBorder="1" applyAlignment="1">
      <alignment horizontal="center" wrapText="1"/>
    </xf>
    <xf numFmtId="0" fontId="12" fillId="5" borderId="0" xfId="0" applyFont="1" applyFill="1" applyBorder="1" applyAlignment="1">
      <alignment horizontal="center"/>
    </xf>
    <xf numFmtId="4" fontId="29" fillId="5" borderId="0" xfId="4" applyNumberFormat="1" applyFont="1" applyFill="1" applyBorder="1" applyAlignment="1">
      <alignment horizontal="right" wrapText="1"/>
    </xf>
    <xf numFmtId="4" fontId="25" fillId="5" borderId="0" xfId="4" applyNumberFormat="1" applyFont="1" applyFill="1" applyBorder="1" applyAlignment="1">
      <alignment horizontal="right" wrapText="1"/>
    </xf>
    <xf numFmtId="0" fontId="12" fillId="0" borderId="0" xfId="0" applyFont="1" applyFill="1" applyBorder="1" applyAlignment="1">
      <alignment horizontal="justify"/>
    </xf>
    <xf numFmtId="165" fontId="7" fillId="0" borderId="0" xfId="4" applyNumberFormat="1" applyFont="1" applyFill="1" applyBorder="1" applyAlignment="1"/>
    <xf numFmtId="0" fontId="8" fillId="5" borderId="0" xfId="0" applyFont="1" applyFill="1" applyBorder="1" applyAlignment="1">
      <alignment horizontal="center"/>
    </xf>
    <xf numFmtId="0" fontId="4" fillId="0" borderId="0" xfId="0" applyFont="1" applyFill="1" applyAlignment="1">
      <alignment horizontal="center"/>
    </xf>
    <xf numFmtId="4" fontId="4" fillId="0" borderId="0" xfId="0" applyNumberFormat="1" applyFont="1" applyFill="1" applyAlignment="1" applyProtection="1">
      <protection locked="0"/>
    </xf>
    <xf numFmtId="4" fontId="4" fillId="0" borderId="1" xfId="0" applyNumberFormat="1" applyFont="1" applyFill="1" applyBorder="1" applyAlignment="1">
      <alignment horizontal="right"/>
    </xf>
    <xf numFmtId="0" fontId="4" fillId="0" borderId="0" xfId="0" applyFont="1" applyFill="1" applyAlignment="1">
      <alignment horizontal="justify" vertical="justify" wrapText="1"/>
    </xf>
    <xf numFmtId="0" fontId="4" fillId="7" borderId="0" xfId="0" applyFont="1" applyFill="1" applyBorder="1" applyAlignment="1">
      <alignment horizontal="justify" vertical="top"/>
    </xf>
    <xf numFmtId="0" fontId="4" fillId="7" borderId="0" xfId="0" applyFont="1" applyFill="1" applyBorder="1" applyAlignment="1">
      <alignment horizontal="justify"/>
    </xf>
    <xf numFmtId="0" fontId="4" fillId="0" borderId="0" xfId="0" applyFont="1" applyFill="1" applyBorder="1" applyAlignment="1">
      <alignment horizontal="right"/>
    </xf>
    <xf numFmtId="4" fontId="4" fillId="0" borderId="1" xfId="0" applyNumberFormat="1" applyFont="1" applyFill="1" applyBorder="1" applyAlignment="1">
      <alignment horizontal="justify"/>
    </xf>
    <xf numFmtId="4" fontId="4" fillId="5" borderId="0" xfId="0" applyNumberFormat="1" applyFont="1" applyFill="1" applyBorder="1" applyAlignment="1">
      <alignment horizontal="left"/>
    </xf>
    <xf numFmtId="4" fontId="4" fillId="0" borderId="0" xfId="0" applyNumberFormat="1" applyFont="1" applyFill="1" applyBorder="1" applyAlignment="1">
      <alignment horizontal="justify"/>
    </xf>
    <xf numFmtId="2" fontId="4" fillId="5" borderId="0" xfId="0" applyNumberFormat="1" applyFont="1" applyFill="1" applyBorder="1" applyAlignment="1">
      <alignment horizontal="justify"/>
    </xf>
    <xf numFmtId="0" fontId="14" fillId="5" borderId="0" xfId="0" applyFont="1" applyFill="1" applyBorder="1" applyAlignment="1">
      <alignment horizontal="justify"/>
    </xf>
    <xf numFmtId="4" fontId="7" fillId="5" borderId="1" xfId="0" applyNumberFormat="1" applyFont="1" applyFill="1" applyBorder="1" applyAlignment="1">
      <alignment horizontal="right"/>
    </xf>
    <xf numFmtId="0" fontId="43" fillId="0" borderId="0" xfId="0" applyFont="1" applyFill="1" applyBorder="1" applyAlignment="1">
      <alignment horizontal="justify" vertical="top"/>
    </xf>
    <xf numFmtId="0" fontId="44" fillId="0" borderId="0" xfId="0" applyFont="1" applyFill="1" applyBorder="1" applyAlignment="1">
      <alignment horizontal="justify" vertical="top" wrapText="1"/>
    </xf>
    <xf numFmtId="0" fontId="44" fillId="0" borderId="0" xfId="0" applyFont="1" applyFill="1" applyBorder="1" applyAlignment="1">
      <alignment horizontal="center"/>
    </xf>
    <xf numFmtId="40" fontId="44" fillId="0" borderId="0" xfId="4" applyFont="1" applyFill="1" applyBorder="1" applyAlignment="1">
      <alignment horizontal="right"/>
    </xf>
    <xf numFmtId="0" fontId="44" fillId="0" borderId="0" xfId="0" applyFont="1" applyFill="1" applyBorder="1" applyAlignment="1">
      <alignment horizontal="right"/>
    </xf>
    <xf numFmtId="0" fontId="43" fillId="0" borderId="0" xfId="0" applyFont="1" applyFill="1" applyBorder="1" applyAlignment="1">
      <alignment horizontal="justify"/>
    </xf>
    <xf numFmtId="0" fontId="45" fillId="0" borderId="0" xfId="0" applyFont="1" applyFill="1" applyBorder="1" applyAlignment="1">
      <alignment horizontal="justify" vertical="top"/>
    </xf>
    <xf numFmtId="0" fontId="44" fillId="0" borderId="0" xfId="0" applyFont="1" applyFill="1" applyBorder="1" applyAlignment="1">
      <alignment horizontal="justify"/>
    </xf>
    <xf numFmtId="0" fontId="45" fillId="0" borderId="0" xfId="0" applyFont="1" applyFill="1" applyBorder="1" applyAlignment="1">
      <alignment horizontal="left" vertical="top" wrapText="1"/>
    </xf>
    <xf numFmtId="4" fontId="45" fillId="0" borderId="0" xfId="0" applyNumberFormat="1" applyFont="1" applyFill="1" applyBorder="1" applyAlignment="1">
      <alignment horizontal="right"/>
    </xf>
    <xf numFmtId="4" fontId="38" fillId="0" borderId="0" xfId="4" applyNumberFormat="1" applyFont="1" applyFill="1" applyBorder="1" applyAlignment="1">
      <alignment horizontal="right" wrapText="1"/>
    </xf>
    <xf numFmtId="4" fontId="8" fillId="4" borderId="0" xfId="4" applyNumberFormat="1" applyFont="1" applyFill="1" applyBorder="1" applyAlignment="1">
      <alignment horizontal="center" wrapText="1"/>
    </xf>
    <xf numFmtId="0" fontId="42" fillId="0" borderId="0" xfId="0" applyFont="1" applyFill="1"/>
    <xf numFmtId="0" fontId="4" fillId="0" borderId="0" xfId="0" applyFont="1" applyFill="1" applyAlignment="1">
      <alignment horizontal="justify"/>
    </xf>
    <xf numFmtId="0" fontId="4" fillId="0" borderId="0" xfId="0" applyFont="1" applyFill="1" applyBorder="1" applyAlignment="1">
      <alignment horizontal="justify" wrapText="1"/>
    </xf>
    <xf numFmtId="0" fontId="43" fillId="5" borderId="0" xfId="0" applyFont="1" applyFill="1" applyBorder="1" applyAlignment="1">
      <alignment horizontal="justify"/>
    </xf>
    <xf numFmtId="2" fontId="8" fillId="7" borderId="0" xfId="0" applyNumberFormat="1" applyFont="1" applyFill="1" applyBorder="1" applyAlignment="1">
      <alignment horizontal="right"/>
    </xf>
    <xf numFmtId="4" fontId="7" fillId="5" borderId="0" xfId="4" applyNumberFormat="1" applyFont="1" applyFill="1" applyBorder="1" applyAlignment="1">
      <alignment horizontal="right" wrapText="1"/>
    </xf>
    <xf numFmtId="4" fontId="7" fillId="5" borderId="0" xfId="0" applyNumberFormat="1" applyFont="1" applyFill="1" applyBorder="1" applyAlignment="1">
      <alignment horizontal="right"/>
    </xf>
    <xf numFmtId="4" fontId="12" fillId="5" borderId="1" xfId="4" applyNumberFormat="1" applyFont="1" applyFill="1" applyBorder="1" applyAlignment="1">
      <alignment horizontal="right" wrapText="1"/>
    </xf>
    <xf numFmtId="0" fontId="13" fillId="5" borderId="0" xfId="0" applyFont="1" applyFill="1" applyBorder="1" applyAlignment="1">
      <alignment horizontal="justify"/>
    </xf>
    <xf numFmtId="166" fontId="35" fillId="5" borderId="1" xfId="3" applyNumberFormat="1" applyFont="1" applyFill="1" applyBorder="1"/>
    <xf numFmtId="2" fontId="7" fillId="0" borderId="0" xfId="0" applyNumberFormat="1" applyFont="1" applyFill="1" applyBorder="1" applyAlignment="1">
      <alignment horizontal="right" vertical="top"/>
    </xf>
    <xf numFmtId="4" fontId="8" fillId="0" borderId="0" xfId="4" applyNumberFormat="1" applyFont="1" applyFill="1" applyBorder="1" applyAlignment="1"/>
    <xf numFmtId="4" fontId="25" fillId="7" borderId="1" xfId="4" applyNumberFormat="1" applyFont="1" applyFill="1" applyBorder="1" applyAlignment="1">
      <alignment horizontal="right" wrapText="1"/>
    </xf>
    <xf numFmtId="4" fontId="12" fillId="7" borderId="1" xfId="0" applyNumberFormat="1" applyFont="1" applyFill="1" applyBorder="1" applyAlignment="1">
      <alignment horizontal="right"/>
    </xf>
    <xf numFmtId="4" fontId="7" fillId="0" borderId="1" xfId="4" applyNumberFormat="1" applyFont="1" applyFill="1" applyBorder="1" applyAlignment="1"/>
    <xf numFmtId="4" fontId="4" fillId="0" borderId="1" xfId="0" applyNumberFormat="1" applyFont="1" applyFill="1" applyBorder="1" applyAlignment="1">
      <alignment horizontal="center" vertical="top" wrapText="1"/>
    </xf>
    <xf numFmtId="0" fontId="36" fillId="0" borderId="0" xfId="0" applyFont="1" applyFill="1"/>
    <xf numFmtId="0" fontId="4" fillId="0" borderId="0" xfId="0" applyNumberFormat="1" applyFont="1" applyFill="1" applyBorder="1" applyAlignment="1">
      <alignment horizontal="justify" vertical="top" wrapText="1"/>
    </xf>
    <xf numFmtId="4" fontId="24" fillId="0" borderId="0" xfId="4" applyNumberFormat="1" applyFont="1" applyFill="1" applyBorder="1" applyAlignment="1"/>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4" fontId="29" fillId="0" borderId="0" xfId="4" applyNumberFormat="1" applyFont="1" applyFill="1" applyBorder="1" applyAlignment="1">
      <alignment horizontal="center" wrapText="1"/>
    </xf>
    <xf numFmtId="0" fontId="12" fillId="0" borderId="0" xfId="0" applyFont="1" applyFill="1" applyBorder="1" applyAlignment="1">
      <alignment horizontal="center"/>
    </xf>
    <xf numFmtId="4" fontId="4" fillId="0" borderId="0" xfId="0" applyNumberFormat="1" applyFont="1" applyFill="1" applyBorder="1" applyAlignment="1">
      <alignment horizontal="right" readingOrder="1"/>
    </xf>
    <xf numFmtId="4" fontId="4" fillId="0" borderId="0" xfId="0" applyNumberFormat="1" applyFont="1" applyFill="1" applyBorder="1" applyAlignment="1">
      <alignment horizontal="right"/>
    </xf>
    <xf numFmtId="3" fontId="9" fillId="0" borderId="0" xfId="4" applyNumberFormat="1" applyFont="1" applyFill="1" applyBorder="1" applyAlignment="1">
      <alignment horizontal="right"/>
    </xf>
    <xf numFmtId="4" fontId="8" fillId="0" borderId="0" xfId="0" applyNumberFormat="1" applyFont="1" applyFill="1" applyBorder="1" applyAlignment="1" applyProtection="1">
      <alignment horizontal="justify" vertical="top" wrapText="1"/>
      <protection locked="0"/>
    </xf>
    <xf numFmtId="166" fontId="35" fillId="0" borderId="1" xfId="3" applyNumberFormat="1" applyFont="1" applyFill="1" applyBorder="1"/>
    <xf numFmtId="4" fontId="4" fillId="0" borderId="0" xfId="4" applyNumberFormat="1" applyFont="1" applyFill="1" applyBorder="1" applyAlignment="1">
      <alignment horizontal="center" vertical="top" wrapText="1"/>
    </xf>
    <xf numFmtId="4" fontId="43" fillId="0" borderId="0" xfId="4" applyNumberFormat="1" applyFont="1" applyFill="1" applyBorder="1" applyAlignment="1"/>
    <xf numFmtId="0" fontId="4" fillId="4" borderId="0" xfId="0" applyFont="1" applyFill="1" applyBorder="1" applyAlignment="1">
      <alignment horizontal="justify"/>
    </xf>
    <xf numFmtId="2" fontId="8" fillId="5" borderId="0" xfId="0" applyNumberFormat="1" applyFont="1" applyFill="1" applyBorder="1" applyAlignment="1">
      <alignment horizontal="right"/>
    </xf>
    <xf numFmtId="4" fontId="27" fillId="5" borderId="0" xfId="4" applyNumberFormat="1" applyFont="1" applyFill="1" applyBorder="1" applyAlignment="1">
      <alignment horizontal="right" wrapText="1"/>
    </xf>
    <xf numFmtId="2" fontId="8" fillId="5" borderId="0" xfId="0" applyNumberFormat="1" applyFont="1" applyFill="1"/>
    <xf numFmtId="0" fontId="4" fillId="0" borderId="0" xfId="0" applyFont="1" applyFill="1" applyBorder="1" applyAlignment="1">
      <alignment horizontal="justify" vertical="center"/>
    </xf>
    <xf numFmtId="0" fontId="5" fillId="0" borderId="0" xfId="0" applyFont="1" applyFill="1" applyBorder="1" applyAlignment="1">
      <alignment horizontal="left" vertical="center"/>
    </xf>
    <xf numFmtId="0" fontId="30" fillId="0" borderId="0" xfId="0" applyFont="1" applyFill="1" applyBorder="1" applyAlignment="1">
      <alignment horizontal="justify" vertical="center"/>
    </xf>
    <xf numFmtId="0" fontId="5" fillId="0" borderId="0" xfId="0" applyFont="1" applyFill="1" applyBorder="1" applyAlignment="1">
      <alignment horizontal="right" vertical="center"/>
    </xf>
    <xf numFmtId="0" fontId="28" fillId="0" borderId="0" xfId="0" applyFont="1" applyFill="1" applyBorder="1" applyAlignment="1">
      <alignment horizontal="justify" vertical="center"/>
    </xf>
    <xf numFmtId="0" fontId="26" fillId="0" borderId="0" xfId="0" applyFont="1" applyFill="1" applyBorder="1" applyAlignment="1">
      <alignment horizontal="justify" vertical="center"/>
    </xf>
    <xf numFmtId="4" fontId="5" fillId="0" borderId="0" xfId="4" applyNumberFormat="1" applyFont="1" applyFill="1" applyBorder="1" applyAlignment="1">
      <alignment horizontal="justify" vertical="center"/>
    </xf>
    <xf numFmtId="0" fontId="15" fillId="0" borderId="0" xfId="0" applyFont="1" applyFill="1" applyBorder="1" applyAlignment="1">
      <alignment horizontal="left" vertical="top" wrapText="1"/>
    </xf>
    <xf numFmtId="4" fontId="15" fillId="0" borderId="0" xfId="0" applyNumberFormat="1" applyFont="1" applyFill="1" applyBorder="1" applyAlignment="1">
      <alignment horizontal="right"/>
    </xf>
    <xf numFmtId="4" fontId="7" fillId="0" borderId="0" xfId="0" applyNumberFormat="1" applyFont="1" applyFill="1" applyAlignment="1" applyProtection="1">
      <protection locked="0"/>
    </xf>
    <xf numFmtId="4" fontId="19" fillId="0" borderId="0" xfId="0" applyNumberFormat="1" applyFont="1" applyFill="1" applyAlignment="1" applyProtection="1">
      <protection locked="0"/>
    </xf>
    <xf numFmtId="0" fontId="7" fillId="0" borderId="0" xfId="0" applyFont="1" applyFill="1" applyAlignment="1">
      <alignment horizontal="center"/>
    </xf>
    <xf numFmtId="4" fontId="8" fillId="8" borderId="0" xfId="4" applyNumberFormat="1" applyFont="1" applyFill="1" applyBorder="1" applyAlignment="1">
      <alignment horizontal="right"/>
    </xf>
    <xf numFmtId="4" fontId="4" fillId="4" borderId="0" xfId="4" applyNumberFormat="1" applyFont="1" applyFill="1" applyBorder="1" applyAlignment="1">
      <alignment horizontal="right"/>
    </xf>
    <xf numFmtId="4" fontId="8" fillId="4" borderId="0" xfId="4" applyNumberFormat="1" applyFont="1" applyFill="1" applyBorder="1" applyAlignment="1">
      <alignment horizontal="right" wrapText="1"/>
    </xf>
    <xf numFmtId="4" fontId="7" fillId="4" borderId="0" xfId="4" applyNumberFormat="1" applyFont="1" applyFill="1" applyBorder="1" applyAlignment="1">
      <alignment horizontal="right"/>
    </xf>
    <xf numFmtId="4" fontId="32" fillId="4" borderId="0" xfId="4" applyNumberFormat="1" applyFont="1" applyFill="1" applyBorder="1" applyAlignment="1">
      <alignment wrapText="1"/>
    </xf>
    <xf numFmtId="166" fontId="35" fillId="4" borderId="1" xfId="3" applyNumberFormat="1" applyFont="1" applyFill="1" applyBorder="1"/>
    <xf numFmtId="0" fontId="39" fillId="0" borderId="0" xfId="0" applyFont="1" applyFill="1" applyBorder="1" applyAlignment="1">
      <alignment horizontal="justify"/>
    </xf>
    <xf numFmtId="2" fontId="4" fillId="0" borderId="0" xfId="0" applyNumberFormat="1" applyFont="1" applyFill="1" applyBorder="1" applyAlignment="1">
      <alignment horizontal="right"/>
    </xf>
    <xf numFmtId="4" fontId="8" fillId="0" borderId="0" xfId="0" applyNumberFormat="1" applyFont="1" applyFill="1" applyBorder="1"/>
    <xf numFmtId="165" fontId="8" fillId="0" borderId="0" xfId="0" applyNumberFormat="1" applyFont="1" applyFill="1" applyBorder="1"/>
    <xf numFmtId="0" fontId="51" fillId="0" borderId="0" xfId="0" applyFont="1" applyFill="1" applyBorder="1" applyAlignment="1">
      <alignment horizontal="left"/>
    </xf>
    <xf numFmtId="0" fontId="4" fillId="0" borderId="0" xfId="0" applyFont="1" applyFill="1" applyAlignment="1">
      <alignment horizontal="left" vertical="top" wrapText="1"/>
    </xf>
    <xf numFmtId="4" fontId="4" fillId="0" borderId="0" xfId="0" applyNumberFormat="1" applyFont="1" applyFill="1" applyAlignment="1">
      <alignment horizontal="left"/>
    </xf>
    <xf numFmtId="0" fontId="4" fillId="0" borderId="0" xfId="0" applyFont="1" applyFill="1" applyAlignment="1" applyProtection="1">
      <alignment horizontal="center" wrapText="1"/>
      <protection locked="0"/>
    </xf>
    <xf numFmtId="0" fontId="9" fillId="7" borderId="0" xfId="0" applyFont="1" applyFill="1" applyBorder="1" applyAlignment="1">
      <alignment horizontal="justify"/>
    </xf>
    <xf numFmtId="4" fontId="7" fillId="5" borderId="0" xfId="4" applyNumberFormat="1" applyFont="1" applyFill="1" applyBorder="1" applyAlignment="1">
      <alignment horizontal="left" wrapText="1"/>
    </xf>
    <xf numFmtId="2" fontId="33" fillId="3" borderId="0" xfId="0" applyNumberFormat="1" applyFont="1" applyFill="1" applyAlignment="1">
      <alignment horizontal="justify"/>
    </xf>
    <xf numFmtId="4" fontId="12" fillId="0" borderId="0" xfId="4" applyNumberFormat="1" applyFont="1" applyFill="1" applyBorder="1" applyAlignment="1">
      <alignment horizontal="center" wrapText="1"/>
    </xf>
    <xf numFmtId="0" fontId="11" fillId="0" borderId="0" xfId="0" applyFont="1" applyFill="1" applyBorder="1" applyAlignment="1">
      <alignment horizontal="justify" vertical="top" wrapText="1"/>
    </xf>
    <xf numFmtId="4" fontId="37" fillId="0" borderId="0" xfId="4" applyNumberFormat="1" applyFont="1" applyFill="1" applyBorder="1" applyAlignment="1">
      <alignment horizontal="center" wrapText="1"/>
    </xf>
    <xf numFmtId="166" fontId="8" fillId="0" borderId="1" xfId="3" applyNumberFormat="1" applyFont="1" applyFill="1" applyBorder="1"/>
    <xf numFmtId="2" fontId="8" fillId="0" borderId="0" xfId="0" applyNumberFormat="1" applyFont="1" applyFill="1" applyBorder="1" applyAlignment="1">
      <alignment horizontal="right"/>
    </xf>
    <xf numFmtId="165" fontId="8" fillId="0" borderId="0" xfId="4" applyNumberFormat="1" applyFont="1" applyFill="1" applyBorder="1" applyAlignment="1"/>
    <xf numFmtId="0" fontId="50" fillId="0" borderId="0" xfId="2" applyNumberFormat="1" applyFont="1" applyFill="1" applyBorder="1" applyAlignment="1">
      <alignment horizontal="justify" vertical="top" wrapText="1"/>
    </xf>
    <xf numFmtId="0" fontId="4" fillId="0" borderId="0" xfId="0" applyFont="1" applyFill="1" applyAlignment="1" applyProtection="1">
      <alignment horizontal="justify" wrapText="1"/>
      <protection locked="0"/>
    </xf>
    <xf numFmtId="4" fontId="7" fillId="0" borderId="0" xfId="4" applyNumberFormat="1" applyFont="1" applyFill="1" applyBorder="1" applyAlignment="1"/>
    <xf numFmtId="0" fontId="4" fillId="0" borderId="0" xfId="0" applyFont="1" applyFill="1" applyBorder="1" applyAlignment="1">
      <alignment horizontal="justify" vertical="justify" wrapText="1"/>
    </xf>
    <xf numFmtId="4" fontId="4" fillId="0" borderId="0" xfId="0" applyNumberFormat="1" applyFont="1" applyFill="1" applyBorder="1" applyAlignment="1">
      <alignment horizontal="right" vertical="top"/>
    </xf>
    <xf numFmtId="49" fontId="4" fillId="0" borderId="0" xfId="0" applyNumberFormat="1" applyFont="1" applyFill="1" applyAlignment="1">
      <alignment horizontal="center" vertical="top"/>
    </xf>
    <xf numFmtId="0" fontId="9" fillId="0" borderId="0" xfId="0" applyFont="1" applyFill="1" applyBorder="1" applyAlignment="1">
      <alignment horizontal="justify" vertical="top"/>
    </xf>
    <xf numFmtId="0" fontId="4" fillId="0" borderId="1" xfId="0" applyFont="1" applyFill="1" applyBorder="1" applyAlignment="1">
      <alignment horizontal="justify" wrapText="1"/>
    </xf>
    <xf numFmtId="4" fontId="9" fillId="0" borderId="0" xfId="0" applyNumberFormat="1" applyFont="1" applyFill="1" applyBorder="1" applyAlignment="1">
      <alignment horizontal="justify" vertical="top"/>
    </xf>
    <xf numFmtId="4" fontId="8" fillId="0" borderId="0" xfId="0" applyNumberFormat="1" applyFont="1" applyFill="1" applyBorder="1" applyAlignment="1" applyProtection="1">
      <alignment horizontal="left" vertical="top"/>
      <protection locked="0"/>
    </xf>
    <xf numFmtId="4" fontId="37" fillId="0" borderId="0" xfId="0" applyNumberFormat="1" applyFont="1" applyFill="1" applyBorder="1" applyAlignment="1" applyProtection="1">
      <alignment horizontal="left" vertical="top"/>
      <protection locked="0"/>
    </xf>
    <xf numFmtId="0" fontId="8" fillId="0" borderId="0" xfId="0" applyFont="1" applyFill="1" applyBorder="1" applyAlignment="1">
      <alignment horizontal="right" vertical="top"/>
    </xf>
    <xf numFmtId="4" fontId="8" fillId="0" borderId="0" xfId="0" applyNumberFormat="1" applyFont="1" applyFill="1" applyBorder="1" applyAlignment="1">
      <alignment horizontal="center" vertical="top"/>
    </xf>
    <xf numFmtId="0" fontId="8" fillId="0" borderId="0" xfId="0" applyFont="1" applyFill="1" applyBorder="1" applyAlignment="1">
      <alignment horizontal="left" vertical="top"/>
    </xf>
    <xf numFmtId="0" fontId="7" fillId="0" borderId="1" xfId="0" applyFont="1" applyFill="1" applyBorder="1" applyAlignment="1">
      <alignment horizontal="right"/>
    </xf>
    <xf numFmtId="2" fontId="8" fillId="0" borderId="1" xfId="0" applyNumberFormat="1" applyFont="1" applyFill="1" applyBorder="1" applyAlignment="1">
      <alignment horizontal="right"/>
    </xf>
    <xf numFmtId="0" fontId="7" fillId="0" borderId="0" xfId="0" applyFont="1" applyFill="1" applyBorder="1" applyAlignment="1">
      <alignment horizontal="right"/>
    </xf>
    <xf numFmtId="0" fontId="9" fillId="0" borderId="0" xfId="0" applyFont="1" applyFill="1"/>
    <xf numFmtId="0" fontId="8" fillId="0" borderId="0" xfId="0" applyFont="1" applyFill="1"/>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right"/>
      <protection locked="0"/>
    </xf>
    <xf numFmtId="4" fontId="4" fillId="0" borderId="0" xfId="0" applyNumberFormat="1" applyFont="1" applyFill="1" applyBorder="1" applyAlignment="1" applyProtection="1">
      <alignment horizontal="right"/>
      <protection locked="0"/>
    </xf>
    <xf numFmtId="0" fontId="9" fillId="0" borderId="0" xfId="0" applyFont="1" applyFill="1" applyBorder="1" applyProtection="1">
      <protection locked="0"/>
    </xf>
    <xf numFmtId="0" fontId="4" fillId="0" borderId="0" xfId="0" applyFont="1" applyFill="1" applyBorder="1" applyProtection="1">
      <protection locked="0"/>
    </xf>
    <xf numFmtId="4" fontId="8" fillId="0" borderId="0" xfId="0" applyNumberFormat="1" applyFont="1" applyFill="1" applyBorder="1" applyAlignment="1" applyProtection="1">
      <alignment horizontal="right"/>
      <protection locked="0"/>
    </xf>
    <xf numFmtId="0" fontId="8" fillId="0" borderId="0" xfId="0" applyFont="1" applyFill="1" applyBorder="1" applyAlignment="1" applyProtection="1">
      <alignment horizontal="center"/>
      <protection locked="0"/>
    </xf>
    <xf numFmtId="0" fontId="4" fillId="0" borderId="0" xfId="0" applyFont="1" applyFill="1" applyAlignment="1" applyProtection="1">
      <alignment horizontal="justify" vertical="top" wrapText="1"/>
      <protection locked="0"/>
    </xf>
    <xf numFmtId="4" fontId="33" fillId="0" borderId="0" xfId="0" applyNumberFormat="1" applyFont="1" applyFill="1" applyBorder="1" applyAlignment="1">
      <alignment wrapText="1"/>
    </xf>
    <xf numFmtId="4" fontId="12" fillId="0" borderId="0" xfId="0" applyNumberFormat="1" applyFont="1" applyFill="1" applyBorder="1" applyAlignment="1">
      <alignment wrapText="1"/>
    </xf>
    <xf numFmtId="0" fontId="12" fillId="0" borderId="0" xfId="0" applyFont="1" applyFill="1" applyBorder="1" applyAlignment="1">
      <alignment horizontal="left"/>
    </xf>
    <xf numFmtId="2" fontId="8" fillId="0" borderId="0" xfId="0" applyNumberFormat="1" applyFont="1" applyFill="1" applyBorder="1" applyAlignment="1">
      <alignment horizontal="right" vertical="top"/>
    </xf>
    <xf numFmtId="0" fontId="8" fillId="0" borderId="0" xfId="0" applyFont="1" applyFill="1" applyBorder="1"/>
    <xf numFmtId="2" fontId="7" fillId="0" borderId="0" xfId="0" applyNumberFormat="1" applyFont="1" applyFill="1" applyBorder="1"/>
    <xf numFmtId="0" fontId="4" fillId="0" borderId="0" xfId="0" applyFont="1" applyFill="1" applyBorder="1" applyAlignment="1">
      <alignment horizontal="justify" vertical="justify"/>
    </xf>
    <xf numFmtId="4" fontId="8" fillId="0" borderId="1" xfId="4" applyNumberFormat="1" applyFont="1" applyFill="1" applyBorder="1" applyAlignment="1">
      <alignment wrapText="1"/>
    </xf>
    <xf numFmtId="2" fontId="51" fillId="0" borderId="0" xfId="0" applyNumberFormat="1" applyFont="1" applyFill="1"/>
    <xf numFmtId="4" fontId="12" fillId="0" borderId="0" xfId="4" applyNumberFormat="1" applyFont="1" applyFill="1" applyBorder="1" applyAlignment="1">
      <alignment horizontal="center"/>
    </xf>
    <xf numFmtId="2" fontId="4" fillId="0" borderId="0" xfId="0" applyNumberFormat="1" applyFont="1" applyFill="1" applyBorder="1" applyAlignment="1">
      <alignment horizontal="justify"/>
    </xf>
    <xf numFmtId="4" fontId="12" fillId="0" borderId="0" xfId="4" applyNumberFormat="1" applyFont="1" applyFill="1" applyBorder="1" applyAlignment="1">
      <alignment horizontal="right" wrapText="1"/>
    </xf>
    <xf numFmtId="4" fontId="15" fillId="0" borderId="1" xfId="4" applyNumberFormat="1" applyFont="1" applyFill="1" applyBorder="1" applyAlignment="1"/>
    <xf numFmtId="0" fontId="3" fillId="0" borderId="0" xfId="0" applyFont="1" applyFill="1" applyBorder="1" applyAlignment="1">
      <alignment horizontal="center"/>
    </xf>
    <xf numFmtId="4" fontId="17" fillId="0" borderId="0" xfId="0" applyNumberFormat="1" applyFont="1" applyFill="1" applyBorder="1" applyAlignment="1">
      <alignment horizontal="center"/>
    </xf>
    <xf numFmtId="0" fontId="17" fillId="0" borderId="0" xfId="0" applyFont="1" applyFill="1" applyBorder="1" applyAlignment="1">
      <alignment horizontal="left" vertical="top" wrapText="1"/>
    </xf>
    <xf numFmtId="0" fontId="20" fillId="0" borderId="0" xfId="0" applyFont="1" applyFill="1" applyBorder="1" applyAlignment="1">
      <alignment horizontal="center"/>
    </xf>
    <xf numFmtId="0" fontId="17" fillId="0" borderId="1" xfId="0" applyFont="1" applyFill="1" applyBorder="1" applyAlignment="1">
      <alignment horizontal="justify" vertical="top"/>
    </xf>
    <xf numFmtId="0" fontId="17" fillId="0" borderId="1" xfId="0" applyFont="1" applyFill="1" applyBorder="1" applyAlignment="1">
      <alignment horizontal="left" vertical="top" wrapText="1"/>
    </xf>
    <xf numFmtId="0" fontId="17" fillId="0" borderId="7" xfId="0" applyFont="1" applyFill="1" applyBorder="1" applyAlignment="1">
      <alignment horizontal="justify" vertical="top"/>
    </xf>
    <xf numFmtId="0" fontId="17" fillId="0" borderId="7" xfId="0" applyFont="1" applyFill="1" applyBorder="1" applyAlignment="1">
      <alignment horizontal="left" vertical="top" wrapText="1"/>
    </xf>
    <xf numFmtId="0" fontId="17" fillId="0" borderId="8" xfId="0" applyFont="1" applyFill="1" applyBorder="1" applyAlignment="1">
      <alignment horizontal="center"/>
    </xf>
    <xf numFmtId="4" fontId="17" fillId="0" borderId="8" xfId="4" applyNumberFormat="1" applyFont="1" applyFill="1" applyBorder="1" applyAlignment="1"/>
    <xf numFmtId="4" fontId="4" fillId="0" borderId="9" xfId="4" applyNumberFormat="1" applyFont="1" applyFill="1" applyBorder="1" applyAlignment="1"/>
    <xf numFmtId="0" fontId="15" fillId="0" borderId="0" xfId="0" applyFont="1" applyFill="1" applyBorder="1" applyAlignment="1">
      <alignment horizontal="justify" vertical="top" wrapText="1"/>
    </xf>
    <xf numFmtId="2" fontId="18" fillId="0" borderId="0" xfId="0" applyNumberFormat="1" applyFont="1"/>
    <xf numFmtId="2" fontId="8" fillId="5" borderId="0" xfId="0" applyNumberFormat="1" applyFont="1" applyFill="1" applyBorder="1" applyAlignment="1">
      <alignment horizontal="justify"/>
    </xf>
    <xf numFmtId="2" fontId="7" fillId="6" borderId="0" xfId="0" applyNumberFormat="1" applyFont="1" applyFill="1"/>
    <xf numFmtId="4" fontId="7" fillId="0" borderId="0" xfId="4" applyNumberFormat="1" applyFont="1" applyFill="1" applyBorder="1" applyAlignment="1">
      <alignment horizontal="center" wrapText="1"/>
    </xf>
    <xf numFmtId="4" fontId="7" fillId="4" borderId="1" xfId="4" applyNumberFormat="1" applyFont="1" applyFill="1" applyBorder="1" applyAlignment="1">
      <alignment horizontal="right" wrapText="1"/>
    </xf>
    <xf numFmtId="4" fontId="7" fillId="4" borderId="1" xfId="0" applyNumberFormat="1" applyFont="1" applyFill="1" applyBorder="1" applyAlignment="1">
      <alignment horizontal="right"/>
    </xf>
    <xf numFmtId="0" fontId="9" fillId="2" borderId="0" xfId="0" applyFont="1" applyFill="1" applyBorder="1" applyAlignment="1">
      <alignment horizontal="justify"/>
    </xf>
    <xf numFmtId="4" fontId="7" fillId="5" borderId="1" xfId="4" applyNumberFormat="1" applyFont="1" applyFill="1" applyBorder="1" applyAlignment="1">
      <alignment horizontal="right" wrapText="1"/>
    </xf>
    <xf numFmtId="0" fontId="4" fillId="5" borderId="0" xfId="0" applyFont="1" applyFill="1" applyBorder="1" applyAlignment="1">
      <alignment horizontal="justify" vertical="center"/>
    </xf>
    <xf numFmtId="0" fontId="28" fillId="5" borderId="0" xfId="0" applyFont="1" applyFill="1" applyBorder="1" applyAlignment="1">
      <alignment horizontal="justify" vertical="center"/>
    </xf>
    <xf numFmtId="0" fontId="26" fillId="5" borderId="0" xfId="0" applyFont="1" applyFill="1" applyBorder="1" applyAlignment="1">
      <alignment horizontal="justify" vertical="center"/>
    </xf>
    <xf numFmtId="0" fontId="12" fillId="3" borderId="0" xfId="0" applyFont="1" applyFill="1" applyBorder="1" applyAlignment="1">
      <alignment horizontal="center" vertical="center"/>
    </xf>
    <xf numFmtId="0" fontId="12" fillId="3" borderId="0" xfId="0" applyFont="1" applyFill="1" applyBorder="1" applyAlignment="1">
      <alignment horizontal="left" vertical="center"/>
    </xf>
    <xf numFmtId="2" fontId="35" fillId="0" borderId="0" xfId="0" applyNumberFormat="1" applyFont="1" applyFill="1" applyBorder="1"/>
    <xf numFmtId="2" fontId="53" fillId="0" borderId="0" xfId="0" applyNumberFormat="1" applyFont="1" applyFill="1" applyBorder="1"/>
    <xf numFmtId="2" fontId="48" fillId="0" borderId="0" xfId="0" applyNumberFormat="1" applyFont="1" applyFill="1" applyBorder="1"/>
    <xf numFmtId="4" fontId="7" fillId="0" borderId="0" xfId="0" applyNumberFormat="1" applyFont="1" applyFill="1" applyBorder="1"/>
    <xf numFmtId="4" fontId="4" fillId="0" borderId="0" xfId="0" applyNumberFormat="1" applyFont="1" applyFill="1" applyBorder="1" applyAlignment="1">
      <alignment horizontal="left"/>
    </xf>
    <xf numFmtId="4" fontId="19" fillId="0" borderId="0" xfId="0" applyNumberFormat="1" applyFont="1" applyFill="1" applyBorder="1" applyAlignment="1">
      <alignment wrapText="1"/>
    </xf>
    <xf numFmtId="2" fontId="7" fillId="7" borderId="0" xfId="0" applyNumberFormat="1" applyFont="1" applyFill="1" applyBorder="1" applyAlignment="1">
      <alignment horizontal="right" vertical="top"/>
    </xf>
    <xf numFmtId="4" fontId="8" fillId="7" borderId="0" xfId="0" applyNumberFormat="1" applyFont="1" applyFill="1" applyBorder="1" applyAlignment="1">
      <alignment horizontal="center" vertical="top"/>
    </xf>
    <xf numFmtId="0" fontId="4" fillId="7" borderId="0" xfId="0" applyFont="1" applyFill="1" applyBorder="1" applyAlignment="1">
      <alignment horizontal="right" vertical="top"/>
    </xf>
    <xf numFmtId="168" fontId="57" fillId="0" borderId="0" xfId="0" applyNumberFormat="1" applyFont="1" applyFill="1" applyBorder="1" applyAlignment="1">
      <alignment horizontal="right"/>
    </xf>
    <xf numFmtId="2" fontId="54" fillId="0" borderId="0" xfId="0" applyNumberFormat="1" applyFont="1" applyFill="1" applyBorder="1"/>
    <xf numFmtId="0" fontId="4" fillId="0" borderId="0" xfId="0" applyFont="1" applyFill="1" applyAlignment="1">
      <alignment horizontal="justify" vertical="justify"/>
    </xf>
    <xf numFmtId="4" fontId="9" fillId="0" borderId="0" xfId="0" applyNumberFormat="1" applyFont="1" applyFill="1" applyAlignment="1">
      <alignment horizontal="right"/>
    </xf>
    <xf numFmtId="0" fontId="9" fillId="0" borderId="0" xfId="0" applyFont="1" applyFill="1" applyAlignment="1">
      <alignment horizontal="justify"/>
    </xf>
    <xf numFmtId="2" fontId="17" fillId="0" borderId="1" xfId="0" applyNumberFormat="1" applyFont="1" applyFill="1" applyBorder="1"/>
    <xf numFmtId="4" fontId="7" fillId="7" borderId="0" xfId="4" applyNumberFormat="1" applyFont="1" applyFill="1" applyBorder="1" applyAlignment="1">
      <alignment horizontal="right" wrapText="1"/>
    </xf>
    <xf numFmtId="4" fontId="7" fillId="7" borderId="0" xfId="0" applyNumberFormat="1" applyFont="1" applyFill="1" applyBorder="1" applyAlignment="1">
      <alignment horizontal="right"/>
    </xf>
    <xf numFmtId="4" fontId="17" fillId="0" borderId="1" xfId="0" applyNumberFormat="1" applyFont="1" applyFill="1" applyBorder="1" applyAlignment="1">
      <alignment horizontal="right"/>
    </xf>
    <xf numFmtId="4" fontId="17" fillId="0" borderId="7" xfId="0" applyNumberFormat="1" applyFont="1" applyFill="1" applyBorder="1" applyAlignment="1">
      <alignment horizontal="right"/>
    </xf>
    <xf numFmtId="4" fontId="15" fillId="0" borderId="4" xfId="0" applyNumberFormat="1" applyFont="1" applyFill="1" applyBorder="1" applyAlignment="1">
      <alignment horizontal="right"/>
    </xf>
    <xf numFmtId="4" fontId="15" fillId="0" borderId="1" xfId="0" applyNumberFormat="1" applyFont="1" applyFill="1" applyBorder="1" applyAlignment="1">
      <alignment horizontal="right"/>
    </xf>
    <xf numFmtId="0" fontId="9" fillId="0" borderId="0" xfId="0" applyFont="1" applyFill="1" applyBorder="1" applyAlignment="1">
      <alignment horizontal="center"/>
    </xf>
    <xf numFmtId="0" fontId="7" fillId="0" borderId="0" xfId="0" applyFont="1" applyFill="1" applyAlignment="1">
      <alignment horizontal="justify" vertical="top" wrapText="1"/>
    </xf>
    <xf numFmtId="0" fontId="7" fillId="0" borderId="0" xfId="0" applyFont="1" applyFill="1" applyAlignment="1">
      <alignment horizontal="justify" vertical="justify"/>
    </xf>
    <xf numFmtId="0" fontId="7" fillId="0" borderId="0" xfId="0" applyFont="1" applyFill="1" applyAlignment="1">
      <alignment horizontal="justify"/>
    </xf>
    <xf numFmtId="0" fontId="7" fillId="0" borderId="0" xfId="0" applyNumberFormat="1" applyFont="1" applyFill="1" applyBorder="1" applyAlignment="1">
      <alignment horizontal="justify" vertical="top" wrapText="1"/>
    </xf>
    <xf numFmtId="0" fontId="58" fillId="0" borderId="0" xfId="0" applyFont="1" applyFill="1" applyBorder="1" applyAlignment="1">
      <alignment horizontal="left" vertical="top"/>
    </xf>
    <xf numFmtId="0" fontId="4" fillId="11" borderId="0" xfId="0" applyFont="1" applyFill="1" applyBorder="1" applyAlignment="1">
      <alignment horizontal="justify"/>
    </xf>
    <xf numFmtId="0" fontId="61" fillId="0" borderId="0" xfId="0" applyFont="1" applyFill="1" applyBorder="1" applyAlignment="1">
      <alignment horizontal="justify"/>
    </xf>
    <xf numFmtId="0" fontId="61" fillId="9" borderId="0" xfId="0" applyFont="1" applyFill="1" applyBorder="1" applyAlignment="1">
      <alignment horizontal="justify"/>
    </xf>
    <xf numFmtId="2" fontId="60" fillId="9" borderId="0" xfId="0" applyNumberFormat="1" applyFont="1" applyFill="1" applyBorder="1" applyAlignment="1">
      <alignment horizontal="right"/>
    </xf>
    <xf numFmtId="0" fontId="60" fillId="9" borderId="0" xfId="0" applyFont="1" applyFill="1" applyBorder="1" applyAlignment="1">
      <alignment horizontal="left"/>
    </xf>
    <xf numFmtId="0" fontId="61" fillId="0" borderId="0" xfId="0" applyFont="1" applyFill="1" applyBorder="1" applyAlignment="1">
      <alignment horizontal="left" vertical="top"/>
    </xf>
    <xf numFmtId="0" fontId="60" fillId="0" borderId="0" xfId="0" applyFont="1" applyFill="1" applyBorder="1" applyAlignment="1">
      <alignment horizontal="justify" vertical="top" wrapText="1"/>
    </xf>
    <xf numFmtId="4" fontId="61" fillId="0" borderId="0" xfId="4" applyNumberFormat="1" applyFont="1" applyFill="1" applyBorder="1" applyAlignment="1">
      <alignment horizontal="center"/>
    </xf>
    <xf numFmtId="4" fontId="61" fillId="0" borderId="0" xfId="4" applyNumberFormat="1" applyFont="1" applyFill="1" applyBorder="1" applyAlignment="1">
      <alignment horizontal="right"/>
    </xf>
    <xf numFmtId="0" fontId="61" fillId="0" borderId="0" xfId="0" applyFont="1" applyFill="1" applyBorder="1" applyAlignment="1">
      <alignment horizontal="center"/>
    </xf>
    <xf numFmtId="0" fontId="61" fillId="0" borderId="0" xfId="0" applyFont="1" applyFill="1" applyBorder="1" applyAlignment="1">
      <alignment horizontal="left" vertical="top" wrapText="1"/>
    </xf>
    <xf numFmtId="4" fontId="60" fillId="0" borderId="0" xfId="4" applyNumberFormat="1" applyFont="1" applyFill="1" applyBorder="1" applyAlignment="1">
      <alignment horizontal="left"/>
    </xf>
    <xf numFmtId="4" fontId="60" fillId="0" borderId="0" xfId="4" applyNumberFormat="1" applyFont="1" applyFill="1" applyBorder="1" applyAlignment="1">
      <alignment horizontal="right"/>
    </xf>
    <xf numFmtId="0" fontId="60" fillId="0" borderId="0" xfId="0" applyFont="1" applyFill="1" applyBorder="1" applyAlignment="1">
      <alignment horizontal="justify"/>
    </xf>
    <xf numFmtId="0" fontId="61" fillId="0" borderId="0" xfId="0" applyFont="1" applyFill="1" applyBorder="1" applyAlignment="1">
      <alignment horizontal="justify" vertical="top" wrapText="1"/>
    </xf>
    <xf numFmtId="4" fontId="59" fillId="0" borderId="0" xfId="0" applyNumberFormat="1" applyFont="1" applyFill="1" applyBorder="1"/>
    <xf numFmtId="0" fontId="62" fillId="0" borderId="0" xfId="0" applyFont="1" applyFill="1" applyBorder="1" applyAlignment="1">
      <alignment horizontal="justify"/>
    </xf>
    <xf numFmtId="0" fontId="61" fillId="10" borderId="0" xfId="0" applyFont="1" applyFill="1" applyBorder="1" applyAlignment="1">
      <alignment horizontal="justify"/>
    </xf>
    <xf numFmtId="0" fontId="5" fillId="0" borderId="0" xfId="0" applyFont="1" applyFill="1" applyBorder="1" applyAlignment="1">
      <alignment horizontal="left" vertical="center"/>
    </xf>
    <xf numFmtId="0" fontId="64" fillId="0" borderId="1" xfId="0" applyFont="1" applyFill="1" applyBorder="1" applyAlignment="1">
      <alignment horizontal="center" vertical="center" wrapText="1"/>
    </xf>
    <xf numFmtId="0" fontId="5" fillId="0" borderId="6" xfId="0" applyFont="1" applyFill="1" applyBorder="1" applyAlignment="1">
      <alignment horizontal="left" vertical="center"/>
    </xf>
    <xf numFmtId="0" fontId="64" fillId="0" borderId="0" xfId="0" applyFont="1" applyFill="1" applyBorder="1" applyAlignment="1">
      <alignment horizontal="center" vertical="center"/>
    </xf>
    <xf numFmtId="0" fontId="64" fillId="0" borderId="0" xfId="0" applyFont="1" applyFill="1" applyBorder="1" applyAlignment="1">
      <alignment horizontal="center" vertical="center" wrapText="1"/>
    </xf>
    <xf numFmtId="0" fontId="65" fillId="0" borderId="0" xfId="0" applyFont="1" applyFill="1" applyBorder="1" applyAlignment="1">
      <alignment horizontal="justify"/>
    </xf>
    <xf numFmtId="9" fontId="65" fillId="0" borderId="0" xfId="0" applyNumberFormat="1" applyFont="1" applyFill="1" applyBorder="1" applyAlignment="1">
      <alignment horizontal="center"/>
    </xf>
    <xf numFmtId="0" fontId="65" fillId="0" borderId="0" xfId="0" applyFont="1" applyFill="1" applyBorder="1" applyAlignment="1">
      <alignment horizontal="center"/>
    </xf>
    <xf numFmtId="4" fontId="65" fillId="0" borderId="0" xfId="4" applyNumberFormat="1" applyFont="1" applyFill="1" applyBorder="1" applyAlignment="1">
      <alignment horizontal="right"/>
    </xf>
    <xf numFmtId="0" fontId="68" fillId="0" borderId="0" xfId="0" applyFont="1" applyFill="1"/>
    <xf numFmtId="0" fontId="59" fillId="0" borderId="0" xfId="0" applyFont="1" applyFill="1"/>
    <xf numFmtId="0" fontId="61" fillId="0" borderId="0" xfId="0" applyNumberFormat="1" applyFont="1" applyFill="1" applyBorder="1" applyAlignment="1">
      <alignment horizontal="left" vertical="top"/>
    </xf>
    <xf numFmtId="3" fontId="61" fillId="0" borderId="0" xfId="4" applyNumberFormat="1" applyFont="1" applyFill="1" applyBorder="1" applyAlignment="1">
      <alignment horizontal="right"/>
    </xf>
    <xf numFmtId="4" fontId="60" fillId="0" borderId="0" xfId="4" applyNumberFormat="1" applyFont="1" applyFill="1" applyBorder="1" applyAlignment="1">
      <alignment horizontal="right" wrapText="1"/>
    </xf>
    <xf numFmtId="4" fontId="60" fillId="0" borderId="0" xfId="0" applyNumberFormat="1" applyFont="1" applyFill="1" applyBorder="1" applyAlignment="1">
      <alignment horizontal="right"/>
    </xf>
    <xf numFmtId="4" fontId="60" fillId="0" borderId="0" xfId="4" applyNumberFormat="1" applyFont="1" applyFill="1" applyBorder="1" applyAlignment="1">
      <alignment horizontal="justify"/>
    </xf>
    <xf numFmtId="0" fontId="61" fillId="5" borderId="0" xfId="0" applyFont="1" applyFill="1" applyBorder="1" applyAlignment="1">
      <alignment horizontal="justify"/>
    </xf>
    <xf numFmtId="4" fontId="7" fillId="10" borderId="1" xfId="0" applyNumberFormat="1" applyFont="1" applyFill="1" applyBorder="1" applyAlignment="1">
      <alignment horizontal="right"/>
    </xf>
    <xf numFmtId="4" fontId="37" fillId="0" borderId="0" xfId="0" applyNumberFormat="1" applyFont="1" applyFill="1" applyBorder="1" applyAlignment="1" applyProtection="1">
      <alignment horizontal="center" vertical="top"/>
      <protection locked="0"/>
    </xf>
    <xf numFmtId="165" fontId="61" fillId="0" borderId="0" xfId="4" applyNumberFormat="1" applyFont="1" applyFill="1" applyBorder="1" applyAlignment="1"/>
    <xf numFmtId="38" fontId="61" fillId="0" borderId="0" xfId="4" applyNumberFormat="1" applyFont="1" applyFill="1" applyBorder="1" applyAlignment="1">
      <alignment horizontal="right"/>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168" fontId="61" fillId="0" borderId="0" xfId="0" applyNumberFormat="1" applyFont="1" applyFill="1" applyBorder="1" applyAlignment="1">
      <alignment horizontal="right" vertical="top"/>
    </xf>
    <xf numFmtId="0" fontId="61" fillId="5" borderId="0" xfId="0" applyFont="1" applyFill="1" applyBorder="1"/>
    <xf numFmtId="168" fontId="61" fillId="0" borderId="0" xfId="0" applyNumberFormat="1" applyFont="1" applyFill="1" applyBorder="1" applyAlignment="1">
      <alignment horizontal="right"/>
    </xf>
    <xf numFmtId="0" fontId="61" fillId="5" borderId="0" xfId="0" applyFont="1" applyFill="1" applyBorder="1" applyAlignment="1">
      <alignment horizontal="left" vertical="center"/>
    </xf>
    <xf numFmtId="0" fontId="61" fillId="0" borderId="0" xfId="0" applyFont="1" applyFill="1" applyAlignment="1">
      <alignment horizontal="left" vertical="top"/>
    </xf>
    <xf numFmtId="4" fontId="61" fillId="0" borderId="0" xfId="0" applyNumberFormat="1" applyFont="1" applyFill="1" applyBorder="1"/>
    <xf numFmtId="165" fontId="61" fillId="0" borderId="0" xfId="0" applyNumberFormat="1" applyFont="1" applyFill="1" applyBorder="1"/>
    <xf numFmtId="4" fontId="60" fillId="0" borderId="0" xfId="4" applyNumberFormat="1" applyFont="1" applyFill="1" applyBorder="1" applyAlignment="1">
      <alignment horizontal="center" wrapText="1"/>
    </xf>
    <xf numFmtId="4" fontId="60" fillId="0" borderId="0" xfId="4" applyNumberFormat="1" applyFont="1" applyFill="1" applyBorder="1" applyAlignment="1">
      <alignment wrapText="1"/>
    </xf>
    <xf numFmtId="0" fontId="61" fillId="0" borderId="0" xfId="0" applyFont="1" applyFill="1"/>
    <xf numFmtId="4" fontId="60" fillId="0" borderId="0" xfId="0" applyNumberFormat="1" applyFont="1" applyFill="1" applyBorder="1"/>
    <xf numFmtId="0" fontId="61" fillId="5" borderId="0" xfId="0" applyFont="1" applyFill="1"/>
    <xf numFmtId="0" fontId="60" fillId="5" borderId="0" xfId="0" applyFont="1" applyFill="1"/>
    <xf numFmtId="0" fontId="61" fillId="0" borderId="0" xfId="0" applyFont="1"/>
    <xf numFmtId="164" fontId="61" fillId="0" borderId="0" xfId="0" applyNumberFormat="1" applyFont="1" applyBorder="1"/>
    <xf numFmtId="165" fontId="71" fillId="0" borderId="0" xfId="4" applyNumberFormat="1" applyFont="1" applyFill="1" applyBorder="1" applyAlignment="1">
      <alignment horizontal="center"/>
    </xf>
    <xf numFmtId="4" fontId="8" fillId="10" borderId="1" xfId="4" applyNumberFormat="1" applyFont="1" applyFill="1" applyBorder="1" applyAlignment="1">
      <alignment horizontal="right" wrapText="1"/>
    </xf>
    <xf numFmtId="4" fontId="25" fillId="10" borderId="1" xfId="4" applyNumberFormat="1" applyFont="1" applyFill="1" applyBorder="1" applyAlignment="1">
      <alignment horizontal="right" wrapText="1"/>
    </xf>
    <xf numFmtId="4" fontId="12" fillId="10" borderId="1" xfId="0" applyNumberFormat="1" applyFont="1" applyFill="1" applyBorder="1" applyAlignment="1">
      <alignment horizontal="right"/>
    </xf>
    <xf numFmtId="0" fontId="4" fillId="10" borderId="0" xfId="0" applyFont="1" applyFill="1"/>
    <xf numFmtId="4" fontId="4" fillId="10" borderId="1" xfId="0" applyNumberFormat="1" applyFont="1" applyFill="1" applyBorder="1" applyAlignment="1">
      <alignment horizontal="right"/>
    </xf>
    <xf numFmtId="4" fontId="57" fillId="10" borderId="0" xfId="4" applyNumberFormat="1" applyFont="1" applyFill="1" applyBorder="1" applyAlignment="1">
      <alignment horizontal="right" wrapText="1"/>
    </xf>
    <xf numFmtId="4" fontId="57" fillId="10" borderId="0" xfId="0" applyNumberFormat="1" applyFont="1" applyFill="1" applyBorder="1" applyAlignment="1">
      <alignment horizontal="right"/>
    </xf>
    <xf numFmtId="0" fontId="9" fillId="10" borderId="0" xfId="0" applyFont="1" applyFill="1"/>
    <xf numFmtId="4" fontId="60" fillId="10" borderId="0" xfId="4" applyNumberFormat="1" applyFont="1" applyFill="1" applyBorder="1" applyAlignment="1">
      <alignment horizontal="right" wrapText="1"/>
    </xf>
    <xf numFmtId="4" fontId="60" fillId="10" borderId="0" xfId="0" applyNumberFormat="1" applyFont="1" applyFill="1" applyBorder="1" applyAlignment="1">
      <alignment horizontal="right"/>
    </xf>
    <xf numFmtId="0" fontId="61" fillId="10" borderId="0" xfId="0" applyFont="1" applyFill="1"/>
    <xf numFmtId="0" fontId="28" fillId="11" borderId="0" xfId="0" applyFont="1" applyFill="1" applyBorder="1" applyAlignment="1">
      <alignment horizontal="justify"/>
    </xf>
    <xf numFmtId="0" fontId="26" fillId="11" borderId="0" xfId="0" applyFont="1" applyFill="1" applyBorder="1" applyAlignment="1">
      <alignment horizontal="justify"/>
    </xf>
    <xf numFmtId="0" fontId="61" fillId="10" borderId="0" xfId="0" applyFont="1" applyFill="1" applyBorder="1"/>
    <xf numFmtId="2" fontId="61" fillId="10" borderId="0" xfId="0" applyNumberFormat="1" applyFont="1" applyFill="1" applyBorder="1"/>
    <xf numFmtId="4" fontId="60" fillId="10" borderId="0" xfId="4" applyNumberFormat="1" applyFont="1" applyFill="1" applyBorder="1" applyAlignment="1">
      <alignment horizontal="center" wrapText="1"/>
    </xf>
    <xf numFmtId="4" fontId="4" fillId="10" borderId="0" xfId="4" applyNumberFormat="1" applyFont="1" applyFill="1" applyBorder="1" applyAlignment="1">
      <alignment horizontal="right"/>
    </xf>
    <xf numFmtId="0" fontId="4" fillId="10" borderId="0" xfId="0" applyFont="1" applyFill="1" applyBorder="1" applyAlignment="1">
      <alignment horizontal="justify"/>
    </xf>
    <xf numFmtId="4" fontId="8" fillId="10" borderId="0" xfId="4" applyNumberFormat="1" applyFont="1" applyFill="1" applyBorder="1" applyAlignment="1">
      <alignment horizontal="right" wrapText="1"/>
    </xf>
    <xf numFmtId="0" fontId="9" fillId="10" borderId="0" xfId="0" applyFont="1" applyFill="1" applyBorder="1" applyAlignment="1">
      <alignment horizontal="justify"/>
    </xf>
    <xf numFmtId="0" fontId="8" fillId="0" borderId="0" xfId="0" applyFont="1" applyFill="1" applyBorder="1" applyAlignment="1">
      <alignment wrapText="1"/>
    </xf>
    <xf numFmtId="0" fontId="8" fillId="0" borderId="0" xfId="0" applyFont="1" applyFill="1" applyBorder="1" applyAlignment="1">
      <alignment horizontal="center" wrapText="1"/>
    </xf>
    <xf numFmtId="4" fontId="12" fillId="10" borderId="1" xfId="4" applyNumberFormat="1" applyFont="1" applyFill="1" applyBorder="1" applyAlignment="1">
      <alignment horizontal="right" wrapText="1"/>
    </xf>
    <xf numFmtId="4" fontId="8" fillId="10" borderId="1" xfId="4" applyNumberFormat="1" applyFont="1" applyFill="1" applyBorder="1" applyAlignment="1">
      <alignment horizontal="center" wrapText="1"/>
    </xf>
    <xf numFmtId="4" fontId="8" fillId="10" borderId="0" xfId="4" applyNumberFormat="1" applyFont="1" applyFill="1" applyBorder="1" applyAlignment="1">
      <alignment wrapText="1"/>
    </xf>
    <xf numFmtId="2" fontId="4" fillId="10" borderId="0" xfId="0" applyNumberFormat="1" applyFont="1" applyFill="1" applyBorder="1" applyAlignment="1">
      <alignment horizontal="right"/>
    </xf>
    <xf numFmtId="40" fontId="60" fillId="0" borderId="0" xfId="4" applyFont="1" applyFill="1" applyBorder="1" applyAlignment="1">
      <alignment horizontal="center"/>
    </xf>
    <xf numFmtId="0" fontId="4" fillId="10" borderId="0" xfId="0" applyFont="1" applyFill="1" applyBorder="1" applyAlignment="1">
      <alignment horizontal="right"/>
    </xf>
    <xf numFmtId="0" fontId="7" fillId="10" borderId="0" xfId="0" applyFont="1" applyFill="1" applyBorder="1" applyAlignment="1">
      <alignment horizontal="justify"/>
    </xf>
    <xf numFmtId="4" fontId="4" fillId="10" borderId="1" xfId="4" applyNumberFormat="1" applyFont="1" applyFill="1" applyBorder="1" applyAlignment="1">
      <alignment horizontal="right" wrapText="1"/>
    </xf>
    <xf numFmtId="4" fontId="8" fillId="10" borderId="1" xfId="4" applyNumberFormat="1" applyFont="1" applyFill="1" applyBorder="1" applyAlignment="1">
      <alignment horizontal="left"/>
    </xf>
    <xf numFmtId="2" fontId="8" fillId="10" borderId="0" xfId="0" applyNumberFormat="1" applyFont="1" applyFill="1"/>
    <xf numFmtId="0" fontId="42" fillId="10" borderId="0" xfId="0" applyFont="1" applyFill="1"/>
    <xf numFmtId="4" fontId="12" fillId="10" borderId="0" xfId="4" applyNumberFormat="1" applyFont="1" applyFill="1" applyBorder="1" applyAlignment="1">
      <alignment horizontal="center"/>
    </xf>
    <xf numFmtId="4" fontId="12" fillId="10" borderId="0" xfId="4" applyNumberFormat="1" applyFont="1" applyFill="1" applyBorder="1" applyAlignment="1">
      <alignment horizontal="center" wrapText="1"/>
    </xf>
    <xf numFmtId="166" fontId="35" fillId="10" borderId="1" xfId="3" applyNumberFormat="1" applyFont="1" applyFill="1" applyBorder="1"/>
    <xf numFmtId="166" fontId="35" fillId="10" borderId="0" xfId="3" applyNumberFormat="1" applyFont="1" applyFill="1" applyBorder="1"/>
    <xf numFmtId="2" fontId="8" fillId="10" borderId="0" xfId="0" applyNumberFormat="1" applyFont="1" applyFill="1" applyBorder="1" applyAlignment="1">
      <alignment horizontal="right"/>
    </xf>
    <xf numFmtId="4" fontId="32" fillId="10" borderId="0" xfId="4" applyNumberFormat="1" applyFont="1" applyFill="1" applyBorder="1" applyAlignment="1">
      <alignment wrapText="1"/>
    </xf>
    <xf numFmtId="2" fontId="4" fillId="10" borderId="0" xfId="0" applyNumberFormat="1" applyFont="1" applyFill="1" applyBorder="1" applyAlignment="1">
      <alignment horizontal="justify"/>
    </xf>
    <xf numFmtId="165" fontId="65" fillId="0" borderId="0" xfId="4" applyNumberFormat="1" applyFont="1" applyFill="1" applyBorder="1" applyAlignment="1">
      <alignment horizontal="center"/>
    </xf>
    <xf numFmtId="4" fontId="8" fillId="10" borderId="1" xfId="0" applyNumberFormat="1" applyFont="1" applyFill="1" applyBorder="1" applyAlignment="1">
      <alignment horizontal="right"/>
    </xf>
    <xf numFmtId="0" fontId="28" fillId="10" borderId="0" xfId="0" applyFont="1" applyFill="1" applyBorder="1" applyAlignment="1">
      <alignment horizontal="justify"/>
    </xf>
    <xf numFmtId="0" fontId="26" fillId="10" borderId="0" xfId="0" applyFont="1" applyFill="1" applyBorder="1" applyAlignment="1">
      <alignment horizontal="justify"/>
    </xf>
    <xf numFmtId="4" fontId="29" fillId="10" borderId="0" xfId="4" applyNumberFormat="1" applyFont="1" applyFill="1" applyBorder="1" applyAlignment="1">
      <alignment horizontal="center" wrapText="1"/>
    </xf>
    <xf numFmtId="0" fontId="79" fillId="0" borderId="0" xfId="0" applyFont="1" applyFill="1"/>
    <xf numFmtId="3" fontId="8" fillId="0" borderId="0" xfId="4" applyNumberFormat="1" applyFont="1" applyFill="1" applyBorder="1" applyAlignment="1">
      <alignment horizontal="left"/>
    </xf>
    <xf numFmtId="4" fontId="25" fillId="12" borderId="1" xfId="4" applyNumberFormat="1" applyFont="1" applyFill="1" applyBorder="1" applyAlignment="1">
      <alignment horizontal="right" wrapText="1"/>
    </xf>
    <xf numFmtId="4" fontId="12" fillId="12" borderId="1" xfId="0" applyNumberFormat="1" applyFont="1" applyFill="1" applyBorder="1" applyAlignment="1">
      <alignment horizontal="right"/>
    </xf>
    <xf numFmtId="0" fontId="4" fillId="12" borderId="0" xfId="0" applyFont="1" applyFill="1" applyBorder="1" applyAlignment="1">
      <alignment horizontal="justify"/>
    </xf>
    <xf numFmtId="0" fontId="4" fillId="12" borderId="0" xfId="0" applyFont="1" applyFill="1"/>
    <xf numFmtId="0" fontId="17" fillId="0" borderId="0" xfId="0" applyFont="1" applyFill="1" applyAlignment="1">
      <alignment horizontal="center"/>
    </xf>
    <xf numFmtId="4" fontId="7" fillId="0" borderId="0" xfId="4" applyNumberFormat="1" applyFont="1" applyFill="1" applyBorder="1" applyAlignment="1">
      <alignment horizontal="left"/>
    </xf>
    <xf numFmtId="166" fontId="15" fillId="5" borderId="1" xfId="3" applyNumberFormat="1" applyFont="1" applyFill="1" applyBorder="1"/>
    <xf numFmtId="4" fontId="7" fillId="10" borderId="1" xfId="4" applyNumberFormat="1" applyFont="1" applyFill="1" applyBorder="1" applyAlignment="1">
      <alignment horizontal="right" wrapText="1"/>
    </xf>
    <xf numFmtId="166" fontId="15" fillId="10" borderId="1" xfId="3" applyNumberFormat="1" applyFont="1" applyFill="1" applyBorder="1"/>
    <xf numFmtId="166" fontId="15" fillId="7" borderId="0" xfId="3" applyNumberFormat="1" applyFont="1" applyFill="1" applyBorder="1"/>
    <xf numFmtId="2" fontId="76" fillId="0" borderId="0" xfId="0" applyNumberFormat="1" applyFont="1" applyFill="1" applyBorder="1"/>
    <xf numFmtId="0" fontId="9" fillId="0" borderId="0" xfId="0" applyNumberFormat="1"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4" fontId="9" fillId="0" borderId="0" xfId="4" applyNumberFormat="1" applyFont="1" applyFill="1" applyBorder="1" applyAlignment="1">
      <alignment horizontal="right"/>
    </xf>
    <xf numFmtId="165" fontId="9" fillId="0" borderId="0" xfId="0" applyNumberFormat="1" applyFont="1" applyFill="1" applyBorder="1"/>
    <xf numFmtId="38" fontId="9" fillId="0" borderId="0" xfId="4" applyNumberFormat="1" applyFont="1" applyFill="1" applyBorder="1" applyAlignment="1">
      <alignment horizontal="right"/>
    </xf>
    <xf numFmtId="3" fontId="7" fillId="0" borderId="0" xfId="4" applyNumberFormat="1" applyFont="1" applyFill="1" applyBorder="1" applyAlignment="1"/>
    <xf numFmtId="4" fontId="21" fillId="0" borderId="0" xfId="4" applyNumberFormat="1" applyFont="1" applyFill="1" applyBorder="1" applyAlignment="1">
      <alignment horizontal="center"/>
    </xf>
    <xf numFmtId="0" fontId="7" fillId="0" borderId="0" xfId="0" applyFont="1" applyFill="1" applyAlignment="1" applyProtection="1">
      <alignment horizontal="justify" vertical="top" wrapText="1"/>
    </xf>
    <xf numFmtId="0" fontId="4" fillId="0" borderId="0" xfId="0" applyFont="1" applyFill="1" applyAlignment="1" applyProtection="1">
      <alignment horizontal="center"/>
    </xf>
    <xf numFmtId="170" fontId="4" fillId="0" borderId="0" xfId="0" applyNumberFormat="1" applyFont="1" applyFill="1" applyAlignment="1" applyProtection="1">
      <alignment horizontal="right" vertical="top"/>
    </xf>
    <xf numFmtId="0" fontId="4" fillId="0" borderId="1" xfId="0" applyFont="1" applyFill="1" applyBorder="1" applyAlignment="1" applyProtection="1">
      <alignment horizontal="justify" vertical="top" wrapText="1"/>
    </xf>
    <xf numFmtId="0" fontId="4" fillId="0" borderId="1" xfId="0" applyFont="1" applyFill="1" applyBorder="1" applyAlignment="1" applyProtection="1">
      <alignment horizontal="center"/>
    </xf>
    <xf numFmtId="2" fontId="4" fillId="0" borderId="1" xfId="0" applyNumberFormat="1" applyFont="1" applyFill="1" applyBorder="1"/>
    <xf numFmtId="0" fontId="4" fillId="0" borderId="0" xfId="0" applyFont="1" applyFill="1" applyAlignment="1">
      <alignment vertical="top"/>
    </xf>
    <xf numFmtId="4" fontId="19" fillId="0" borderId="0" xfId="0" applyNumberFormat="1" applyFont="1" applyFill="1" applyBorder="1"/>
    <xf numFmtId="4" fontId="7" fillId="0" borderId="0" xfId="0" applyNumberFormat="1" applyFont="1" applyFill="1" applyAlignment="1">
      <alignment horizontal="center" wrapText="1"/>
    </xf>
    <xf numFmtId="4" fontId="7" fillId="0" borderId="0" xfId="4" applyNumberFormat="1" applyFont="1" applyFill="1" applyBorder="1" applyAlignment="1" applyProtection="1">
      <alignment horizontal="right"/>
      <protection locked="0"/>
    </xf>
    <xf numFmtId="0" fontId="7" fillId="0" borderId="0" xfId="0" applyFont="1" applyFill="1" applyBorder="1" applyAlignment="1">
      <alignment wrapText="1"/>
    </xf>
    <xf numFmtId="0" fontId="5" fillId="0" borderId="0" xfId="0" applyFont="1" applyFill="1" applyBorder="1" applyAlignment="1">
      <alignment horizontal="justify" vertical="center"/>
    </xf>
    <xf numFmtId="4" fontId="8" fillId="0" borderId="0" xfId="4" applyNumberFormat="1" applyFont="1" applyFill="1" applyBorder="1" applyAlignment="1">
      <alignment horizontal="justify"/>
    </xf>
    <xf numFmtId="4" fontId="4" fillId="0" borderId="0" xfId="4" applyNumberFormat="1" applyFont="1" applyFill="1" applyBorder="1" applyAlignment="1" applyProtection="1">
      <alignment horizontal="right"/>
      <protection locked="0"/>
    </xf>
    <xf numFmtId="2" fontId="15" fillId="0" borderId="0" xfId="0" applyNumberFormat="1" applyFont="1" applyFill="1" applyBorder="1"/>
    <xf numFmtId="2" fontId="17" fillId="0" borderId="0" xfId="0" applyNumberFormat="1" applyFont="1" applyFill="1" applyBorder="1"/>
    <xf numFmtId="3" fontId="65" fillId="0" borderId="0" xfId="4" applyNumberFormat="1" applyFont="1" applyFill="1" applyBorder="1" applyAlignment="1"/>
    <xf numFmtId="4" fontId="65" fillId="0" borderId="0" xfId="4" applyNumberFormat="1" applyFont="1" applyFill="1" applyBorder="1" applyAlignment="1"/>
    <xf numFmtId="0" fontId="65" fillId="0" borderId="0" xfId="0" applyFont="1" applyFill="1" applyBorder="1" applyAlignment="1">
      <alignment horizontal="left"/>
    </xf>
    <xf numFmtId="3" fontId="4" fillId="0" borderId="0" xfId="4" applyNumberFormat="1" applyFont="1" applyFill="1" applyBorder="1" applyAlignment="1">
      <alignment horizontal="center"/>
    </xf>
    <xf numFmtId="4" fontId="57" fillId="0" borderId="0" xfId="4" applyNumberFormat="1" applyFont="1" applyFill="1" applyBorder="1" applyAlignment="1">
      <alignment horizontal="right" wrapText="1"/>
    </xf>
    <xf numFmtId="3" fontId="65" fillId="0" borderId="0" xfId="4" applyNumberFormat="1" applyFont="1" applyFill="1" applyBorder="1" applyAlignment="1">
      <alignment horizontal="right"/>
    </xf>
    <xf numFmtId="0" fontId="15" fillId="0" borderId="0" xfId="0" applyFont="1" applyFill="1" applyBorder="1" applyAlignment="1">
      <alignment horizontal="center" wrapText="1"/>
    </xf>
    <xf numFmtId="0" fontId="35" fillId="0" borderId="0" xfId="0" applyFont="1" applyFill="1" applyBorder="1" applyAlignment="1">
      <alignment horizontal="center" wrapText="1"/>
    </xf>
    <xf numFmtId="4" fontId="65" fillId="0" borderId="0" xfId="4" applyNumberFormat="1" applyFont="1" applyFill="1" applyBorder="1" applyAlignment="1">
      <alignment horizontal="left"/>
    </xf>
    <xf numFmtId="4" fontId="9" fillId="0" borderId="0" xfId="4" applyNumberFormat="1" applyFont="1" applyFill="1" applyBorder="1" applyAlignment="1">
      <alignment horizontal="right" wrapText="1"/>
    </xf>
    <xf numFmtId="3" fontId="8" fillId="0" borderId="0" xfId="4" applyNumberFormat="1" applyFont="1" applyFill="1" applyBorder="1" applyAlignment="1">
      <alignment horizontal="right"/>
    </xf>
    <xf numFmtId="4" fontId="60" fillId="0" borderId="0" xfId="0" applyNumberFormat="1" applyFont="1" applyFill="1" applyBorder="1" applyAlignment="1">
      <alignment horizontal="justify"/>
    </xf>
    <xf numFmtId="0" fontId="70" fillId="0" borderId="0" xfId="0" applyFont="1" applyFill="1" applyBorder="1" applyAlignment="1">
      <alignment horizontal="center"/>
    </xf>
    <xf numFmtId="4" fontId="35" fillId="0" borderId="0" xfId="0" applyNumberFormat="1" applyFont="1" applyFill="1" applyBorder="1" applyAlignment="1">
      <alignment horizontal="center"/>
    </xf>
    <xf numFmtId="4" fontId="12" fillId="0" borderId="0" xfId="4" applyNumberFormat="1" applyFont="1" applyFill="1" applyBorder="1" applyAlignment="1"/>
    <xf numFmtId="4" fontId="57" fillId="0" borderId="0" xfId="4" applyNumberFormat="1" applyFont="1" applyFill="1" applyBorder="1" applyAlignment="1"/>
    <xf numFmtId="4" fontId="65" fillId="0" borderId="0" xfId="4" applyNumberFormat="1" applyFont="1" applyFill="1" applyBorder="1" applyAlignment="1">
      <alignment horizontal="center"/>
    </xf>
    <xf numFmtId="4" fontId="8" fillId="0" borderId="0" xfId="0" applyNumberFormat="1" applyFont="1" applyFill="1" applyBorder="1" applyAlignment="1"/>
    <xf numFmtId="0" fontId="61" fillId="0" borderId="0" xfId="0" applyFont="1" applyFill="1" applyBorder="1"/>
    <xf numFmtId="0" fontId="60" fillId="0" borderId="0" xfId="0" applyFont="1" applyFill="1" applyBorder="1" applyAlignment="1">
      <alignment horizontal="left" vertical="center"/>
    </xf>
    <xf numFmtId="4" fontId="65" fillId="0" borderId="0" xfId="0" applyNumberFormat="1" applyFont="1" applyFill="1" applyBorder="1" applyAlignment="1">
      <alignment horizontal="center" vertical="center"/>
    </xf>
    <xf numFmtId="0" fontId="65" fillId="0" borderId="0" xfId="0" applyFont="1" applyFill="1" applyBorder="1" applyAlignment="1">
      <alignment horizontal="left" vertical="center"/>
    </xf>
    <xf numFmtId="165" fontId="60" fillId="0" borderId="0" xfId="4" applyNumberFormat="1" applyFont="1" applyFill="1" applyBorder="1" applyAlignment="1"/>
    <xf numFmtId="165" fontId="7" fillId="0" borderId="0" xfId="0" applyNumberFormat="1" applyFont="1" applyFill="1" applyBorder="1" applyAlignment="1"/>
    <xf numFmtId="0" fontId="60" fillId="0" borderId="0" xfId="0" applyFont="1" applyFill="1" applyBorder="1" applyAlignment="1" applyProtection="1">
      <alignment horizontal="left"/>
      <protection locked="0"/>
    </xf>
    <xf numFmtId="0" fontId="60" fillId="0" borderId="0" xfId="0" applyFont="1" applyFill="1" applyBorder="1" applyAlignment="1" applyProtection="1">
      <alignment horizontal="left" vertical="top"/>
      <protection locked="0"/>
    </xf>
    <xf numFmtId="2" fontId="15" fillId="0" borderId="0" xfId="0" applyNumberFormat="1" applyFont="1" applyFill="1" applyBorder="1" applyAlignment="1">
      <alignment horizontal="center" wrapText="1"/>
    </xf>
    <xf numFmtId="4" fontId="60" fillId="0" borderId="0" xfId="4" applyNumberFormat="1" applyFont="1" applyFill="1" applyBorder="1" applyAlignment="1"/>
    <xf numFmtId="4" fontId="60" fillId="0" borderId="0" xfId="4" applyNumberFormat="1" applyFont="1" applyFill="1" applyBorder="1" applyAlignment="1">
      <alignment horizontal="center"/>
    </xf>
    <xf numFmtId="40" fontId="4" fillId="0" borderId="0" xfId="4" applyFont="1" applyFill="1" applyBorder="1" applyAlignment="1">
      <alignment horizontal="left"/>
    </xf>
    <xf numFmtId="0" fontId="74" fillId="0" borderId="0" xfId="0" applyFont="1" applyFill="1" applyBorder="1" applyAlignment="1">
      <alignment horizontal="justify" vertical="top" wrapText="1"/>
    </xf>
    <xf numFmtId="0" fontId="69" fillId="0" borderId="0" xfId="0" applyFont="1" applyFill="1" applyBorder="1" applyAlignment="1">
      <alignment horizontal="justify" vertical="top" wrapText="1"/>
    </xf>
    <xf numFmtId="0" fontId="75" fillId="0" borderId="0" xfId="0" applyFont="1" applyFill="1" applyBorder="1" applyAlignment="1">
      <alignment horizontal="justify" vertical="top" wrapText="1"/>
    </xf>
    <xf numFmtId="2" fontId="60" fillId="0" borderId="0" xfId="0" applyNumberFormat="1" applyFont="1" applyFill="1" applyBorder="1" applyAlignment="1">
      <alignment horizontal="right"/>
    </xf>
    <xf numFmtId="0" fontId="61" fillId="0" borderId="0" xfId="0" applyFont="1" applyFill="1" applyBorder="1" applyAlignment="1">
      <alignment horizontal="left"/>
    </xf>
    <xf numFmtId="0" fontId="74" fillId="0" borderId="0" xfId="0" applyFont="1" applyFill="1" applyBorder="1" applyAlignment="1">
      <alignment horizontal="left" vertical="top"/>
    </xf>
    <xf numFmtId="0" fontId="67" fillId="0" borderId="0" xfId="0" applyFont="1" applyFill="1" applyBorder="1" applyAlignment="1">
      <alignment horizontal="left"/>
    </xf>
    <xf numFmtId="4" fontId="67" fillId="0" borderId="0" xfId="0" applyNumberFormat="1" applyFont="1" applyFill="1" applyBorder="1" applyAlignment="1">
      <alignment horizontal="right"/>
    </xf>
    <xf numFmtId="4" fontId="8" fillId="5" borderId="5" xfId="4" applyNumberFormat="1" applyFont="1" applyFill="1" applyBorder="1" applyAlignment="1">
      <alignment horizontal="right" wrapText="1"/>
    </xf>
    <xf numFmtId="4" fontId="7" fillId="10" borderId="5" xfId="4" applyNumberFormat="1" applyFont="1" applyFill="1" applyBorder="1" applyAlignment="1">
      <alignment horizontal="right" wrapText="1"/>
    </xf>
    <xf numFmtId="4" fontId="8" fillId="10" borderId="5" xfId="4" applyNumberFormat="1" applyFont="1" applyFill="1" applyBorder="1" applyAlignment="1">
      <alignment horizontal="right" wrapText="1"/>
    </xf>
    <xf numFmtId="4" fontId="8" fillId="7" borderId="5" xfId="4" applyNumberFormat="1" applyFont="1" applyFill="1" applyBorder="1" applyAlignment="1">
      <alignment horizontal="right" wrapText="1"/>
    </xf>
    <xf numFmtId="4" fontId="4" fillId="10" borderId="5" xfId="4" applyNumberFormat="1" applyFont="1" applyFill="1" applyBorder="1" applyAlignment="1">
      <alignment horizontal="right" wrapText="1"/>
    </xf>
    <xf numFmtId="4" fontId="8" fillId="12" borderId="5" xfId="4" applyNumberFormat="1" applyFont="1" applyFill="1" applyBorder="1" applyAlignment="1">
      <alignment horizontal="right" wrapText="1"/>
    </xf>
    <xf numFmtId="4" fontId="7" fillId="5" borderId="5" xfId="4" applyNumberFormat="1" applyFont="1" applyFill="1" applyBorder="1" applyAlignment="1">
      <alignment horizontal="right" wrapText="1"/>
    </xf>
    <xf numFmtId="4" fontId="7" fillId="4" borderId="5" xfId="4" applyNumberFormat="1" applyFont="1" applyFill="1" applyBorder="1" applyAlignment="1">
      <alignment horizontal="right" wrapText="1"/>
    </xf>
    <xf numFmtId="4" fontId="12" fillId="5" borderId="5" xfId="4" applyNumberFormat="1" applyFont="1" applyFill="1" applyBorder="1" applyAlignment="1">
      <alignment horizontal="right" wrapText="1"/>
    </xf>
    <xf numFmtId="4" fontId="12" fillId="10" borderId="5" xfId="4" applyNumberFormat="1" applyFont="1" applyFill="1" applyBorder="1" applyAlignment="1">
      <alignment horizontal="right" wrapText="1"/>
    </xf>
    <xf numFmtId="4" fontId="8" fillId="0" borderId="5" xfId="4" applyNumberFormat="1" applyFont="1" applyFill="1" applyBorder="1" applyAlignment="1">
      <alignment horizontal="right" wrapText="1"/>
    </xf>
    <xf numFmtId="4" fontId="29" fillId="0" borderId="5" xfId="4" applyNumberFormat="1" applyFont="1" applyFill="1" applyBorder="1" applyAlignment="1">
      <alignment horizontal="right" wrapText="1"/>
    </xf>
    <xf numFmtId="4" fontId="37" fillId="5" borderId="5" xfId="4" applyNumberFormat="1" applyFont="1" applyFill="1" applyBorder="1" applyAlignment="1">
      <alignment horizontal="right" wrapText="1"/>
    </xf>
    <xf numFmtId="0" fontId="0" fillId="0" borderId="0" xfId="0" applyFill="1" applyBorder="1"/>
    <xf numFmtId="0" fontId="35" fillId="0" borderId="0" xfId="0" applyFont="1" applyFill="1" applyBorder="1" applyAlignment="1">
      <alignment horizontal="center"/>
    </xf>
    <xf numFmtId="4" fontId="37" fillId="0" borderId="0" xfId="4" applyNumberFormat="1" applyFont="1" applyFill="1" applyBorder="1" applyAlignment="1">
      <alignment horizontal="right" wrapText="1"/>
    </xf>
    <xf numFmtId="2" fontId="56" fillId="0" borderId="0" xfId="0" applyNumberFormat="1" applyFont="1" applyFill="1" applyBorder="1"/>
    <xf numFmtId="4" fontId="14" fillId="0" borderId="0" xfId="4" applyNumberFormat="1" applyFont="1" applyFill="1" applyBorder="1" applyAlignment="1">
      <alignment horizontal="right" wrapText="1"/>
    </xf>
    <xf numFmtId="4" fontId="51" fillId="0" borderId="0" xfId="4" applyNumberFormat="1" applyFont="1" applyFill="1" applyBorder="1" applyAlignment="1">
      <alignment horizontal="right" wrapText="1"/>
    </xf>
    <xf numFmtId="0" fontId="34" fillId="0" borderId="0" xfId="0" applyFont="1" applyFill="1" applyBorder="1"/>
    <xf numFmtId="2" fontId="48" fillId="0" borderId="0" xfId="0" applyNumberFormat="1" applyFont="1" applyFill="1" applyBorder="1" applyAlignment="1">
      <alignment horizontal="center"/>
    </xf>
    <xf numFmtId="0" fontId="77" fillId="0" borderId="0" xfId="0" applyFont="1" applyFill="1" applyBorder="1"/>
    <xf numFmtId="4" fontId="4" fillId="0" borderId="0" xfId="4" applyNumberFormat="1" applyFont="1" applyFill="1" applyBorder="1" applyAlignment="1">
      <alignment horizontal="right" wrapText="1"/>
    </xf>
    <xf numFmtId="2" fontId="40" fillId="0" borderId="0" xfId="0" applyNumberFormat="1" applyFont="1" applyFill="1" applyBorder="1" applyAlignment="1">
      <alignment horizontal="right" wrapText="1"/>
    </xf>
    <xf numFmtId="2" fontId="81" fillId="0" borderId="0" xfId="0" applyNumberFormat="1" applyFont="1" applyFill="1" applyBorder="1" applyAlignment="1">
      <alignment horizontal="right"/>
    </xf>
    <xf numFmtId="2" fontId="80" fillId="0" borderId="0" xfId="0" applyNumberFormat="1" applyFont="1" applyFill="1" applyBorder="1"/>
    <xf numFmtId="166" fontId="35" fillId="0" borderId="0" xfId="3" applyNumberFormat="1" applyFont="1" applyFill="1" applyBorder="1" applyAlignment="1">
      <alignment horizontal="center" wrapText="1"/>
    </xf>
    <xf numFmtId="166" fontId="41" fillId="0" borderId="0" xfId="3" applyNumberFormat="1" applyFont="1" applyFill="1" applyBorder="1" applyAlignment="1">
      <alignment horizontal="right" wrapText="1"/>
    </xf>
    <xf numFmtId="2" fontId="72" fillId="0" borderId="0" xfId="0" applyNumberFormat="1" applyFont="1" applyFill="1" applyBorder="1"/>
    <xf numFmtId="4" fontId="31" fillId="0" borderId="0" xfId="4" applyNumberFormat="1" applyFont="1" applyFill="1" applyBorder="1" applyAlignment="1">
      <alignment horizontal="left" wrapText="1"/>
    </xf>
    <xf numFmtId="2" fontId="18" fillId="0" borderId="0" xfId="0" applyNumberFormat="1" applyFont="1" applyFill="1" applyBorder="1"/>
    <xf numFmtId="4" fontId="18" fillId="0" borderId="0" xfId="0" applyNumberFormat="1" applyFont="1" applyFill="1" applyBorder="1" applyAlignment="1">
      <alignment horizontal="right"/>
    </xf>
    <xf numFmtId="4" fontId="65" fillId="0" borderId="0" xfId="0" applyNumberFormat="1" applyFont="1" applyFill="1" applyBorder="1" applyAlignment="1">
      <alignment horizontal="left"/>
    </xf>
    <xf numFmtId="4" fontId="65" fillId="0" borderId="0" xfId="0" applyNumberFormat="1" applyFont="1" applyFill="1" applyBorder="1" applyAlignment="1">
      <alignment horizontal="right"/>
    </xf>
    <xf numFmtId="0" fontId="33" fillId="0" borderId="0" xfId="0" applyFont="1" applyFill="1" applyBorder="1" applyAlignment="1">
      <alignment horizontal="center"/>
    </xf>
    <xf numFmtId="4" fontId="33" fillId="0" borderId="0" xfId="0" applyNumberFormat="1" applyFont="1" applyFill="1" applyBorder="1" applyAlignment="1" applyProtection="1">
      <protection locked="0"/>
    </xf>
    <xf numFmtId="0" fontId="33" fillId="0" borderId="0" xfId="0" applyFont="1" applyFill="1" applyBorder="1" applyAlignment="1">
      <alignment horizontal="right"/>
    </xf>
    <xf numFmtId="4" fontId="19" fillId="0" borderId="0" xfId="0" applyNumberFormat="1" applyFont="1" applyFill="1" applyBorder="1" applyAlignment="1" applyProtection="1">
      <protection locked="0"/>
    </xf>
    <xf numFmtId="0" fontId="33" fillId="0" borderId="0" xfId="0" applyFont="1" applyFill="1" applyBorder="1" applyAlignment="1">
      <alignment horizontal="center" wrapText="1"/>
    </xf>
    <xf numFmtId="4" fontId="33" fillId="0" borderId="0" xfId="0" applyNumberFormat="1" applyFont="1" applyFill="1" applyBorder="1" applyAlignment="1">
      <alignment horizontal="right"/>
    </xf>
    <xf numFmtId="2" fontId="33" fillId="0" borderId="0" xfId="0" applyNumberFormat="1" applyFont="1" applyFill="1" applyBorder="1" applyAlignment="1">
      <alignment horizontal="justify"/>
    </xf>
    <xf numFmtId="2" fontId="7" fillId="0" borderId="0" xfId="0" applyNumberFormat="1" applyFont="1" applyFill="1" applyBorder="1" applyAlignment="1">
      <alignment horizontal="right"/>
    </xf>
    <xf numFmtId="2" fontId="41" fillId="0" borderId="0" xfId="0" applyNumberFormat="1" applyFont="1" applyFill="1" applyBorder="1"/>
    <xf numFmtId="0" fontId="42" fillId="0" borderId="0" xfId="0" applyFont="1" applyFill="1" applyBorder="1"/>
    <xf numFmtId="0" fontId="79" fillId="0" borderId="0" xfId="0" applyFont="1" applyFill="1" applyBorder="1"/>
    <xf numFmtId="4" fontId="8" fillId="0" borderId="0" xfId="0" applyNumberFormat="1" applyFont="1" applyFill="1" applyBorder="1" applyAlignment="1" applyProtection="1">
      <protection locked="0"/>
    </xf>
    <xf numFmtId="0" fontId="12" fillId="0" borderId="0" xfId="0" applyFont="1" applyFill="1" applyBorder="1"/>
    <xf numFmtId="4" fontId="7" fillId="0" borderId="0" xfId="0" applyNumberFormat="1" applyFont="1" applyFill="1" applyBorder="1" applyAlignment="1" applyProtection="1">
      <protection locked="0"/>
    </xf>
    <xf numFmtId="4" fontId="71" fillId="0" borderId="0" xfId="0" applyNumberFormat="1" applyFont="1" applyFill="1" applyBorder="1" applyAlignment="1">
      <alignment horizontal="right"/>
    </xf>
    <xf numFmtId="9" fontId="15" fillId="0" borderId="0" xfId="0" applyNumberFormat="1" applyFont="1" applyFill="1" applyBorder="1" applyAlignment="1">
      <alignment horizontal="center" wrapText="1"/>
    </xf>
    <xf numFmtId="0" fontId="9" fillId="0" borderId="0" xfId="0" applyFont="1" applyFill="1" applyBorder="1"/>
    <xf numFmtId="4" fontId="8" fillId="0" borderId="0" xfId="0" applyNumberFormat="1" applyFont="1" applyFill="1" applyBorder="1" applyAlignment="1">
      <alignment horizontal="center" wrapText="1"/>
    </xf>
    <xf numFmtId="2" fontId="56" fillId="0" borderId="0" xfId="0" applyNumberFormat="1" applyFont="1" applyFill="1" applyBorder="1" applyAlignment="1">
      <alignment horizontal="center"/>
    </xf>
    <xf numFmtId="0" fontId="12" fillId="0" borderId="0" xfId="0" applyFont="1" applyFill="1" applyBorder="1" applyAlignment="1">
      <alignment horizontal="center" wrapText="1"/>
    </xf>
    <xf numFmtId="0" fontId="62" fillId="0" borderId="0" xfId="0" applyFont="1" applyFill="1" applyBorder="1" applyAlignment="1">
      <alignment horizontal="left"/>
    </xf>
    <xf numFmtId="2" fontId="62" fillId="0" borderId="0" xfId="0" applyNumberFormat="1" applyFont="1" applyFill="1" applyBorder="1" applyAlignment="1">
      <alignment horizontal="center"/>
    </xf>
    <xf numFmtId="2" fontId="60" fillId="0" borderId="0" xfId="0" applyNumberFormat="1" applyFont="1" applyFill="1" applyBorder="1"/>
    <xf numFmtId="164" fontId="61" fillId="0" borderId="0" xfId="0" applyNumberFormat="1" applyFont="1" applyFill="1" applyBorder="1"/>
    <xf numFmtId="0" fontId="73" fillId="0" borderId="0" xfId="0" applyFont="1" applyFill="1" applyBorder="1" applyAlignment="1">
      <alignment vertical="center"/>
    </xf>
    <xf numFmtId="0" fontId="62" fillId="0" borderId="0" xfId="0" applyFont="1" applyFill="1" applyBorder="1" applyAlignment="1">
      <alignment horizontal="center" wrapText="1"/>
    </xf>
    <xf numFmtId="2" fontId="62" fillId="0" borderId="0" xfId="0" applyNumberFormat="1" applyFont="1" applyFill="1" applyBorder="1"/>
    <xf numFmtId="2" fontId="68" fillId="0" borderId="0" xfId="0" applyNumberFormat="1" applyFont="1" applyFill="1" applyBorder="1"/>
    <xf numFmtId="2" fontId="60" fillId="0" borderId="0" xfId="0" applyNumberFormat="1" applyFont="1" applyFill="1" applyBorder="1" applyAlignment="1"/>
    <xf numFmtId="0" fontId="60" fillId="0" borderId="0" xfId="0" applyFont="1" applyFill="1" applyBorder="1" applyAlignment="1">
      <alignment horizontal="left" vertical="top"/>
    </xf>
    <xf numFmtId="2" fontId="66" fillId="0" borderId="0" xfId="0" applyNumberFormat="1" applyFont="1" applyFill="1" applyBorder="1" applyAlignment="1">
      <alignment horizontal="justify"/>
    </xf>
    <xf numFmtId="0" fontId="66" fillId="0" borderId="0" xfId="0" applyFont="1" applyFill="1" applyBorder="1" applyAlignment="1">
      <alignment horizontal="justify"/>
    </xf>
    <xf numFmtId="0" fontId="36" fillId="0" borderId="0" xfId="0" applyFont="1" applyFill="1" applyBorder="1"/>
    <xf numFmtId="0" fontId="66" fillId="0" borderId="0" xfId="0" applyFont="1"/>
    <xf numFmtId="0" fontId="66" fillId="0" borderId="0" xfId="0" applyFont="1" applyFill="1"/>
    <xf numFmtId="0" fontId="66" fillId="0" borderId="0" xfId="0" applyFont="1" applyFill="1" applyBorder="1"/>
    <xf numFmtId="0" fontId="42" fillId="0" borderId="0" xfId="0" applyFont="1" applyFill="1" applyAlignment="1">
      <alignment horizontal="justify" wrapText="1"/>
    </xf>
    <xf numFmtId="0" fontId="15" fillId="0" borderId="0" xfId="0" applyFont="1" applyFill="1" applyBorder="1" applyAlignment="1">
      <alignment horizontal="center"/>
    </xf>
    <xf numFmtId="4" fontId="17" fillId="0" borderId="0" xfId="0" applyNumberFormat="1" applyFont="1" applyFill="1" applyBorder="1" applyAlignment="1">
      <alignment horizontal="right"/>
    </xf>
    <xf numFmtId="0" fontId="35" fillId="0" borderId="0" xfId="0" applyFont="1" applyFill="1" applyBorder="1" applyAlignment="1">
      <alignment horizontal="justify"/>
    </xf>
    <xf numFmtId="0" fontId="18" fillId="0" borderId="0" xfId="0" applyFont="1" applyFill="1" applyBorder="1" applyAlignment="1">
      <alignment horizontal="justify"/>
    </xf>
    <xf numFmtId="0" fontId="5" fillId="0" borderId="0" xfId="0" applyFont="1" applyFill="1" applyBorder="1" applyAlignment="1">
      <alignment horizontal="justify" vertical="top"/>
    </xf>
    <xf numFmtId="4" fontId="5" fillId="0" borderId="0" xfId="4" applyNumberFormat="1" applyFont="1" applyFill="1" applyBorder="1" applyAlignment="1">
      <alignment horizontal="justify" vertical="top"/>
    </xf>
    <xf numFmtId="4" fontId="82" fillId="0" borderId="0" xfId="0" applyNumberFormat="1" applyFont="1" applyFill="1"/>
    <xf numFmtId="4" fontId="82" fillId="0" borderId="0" xfId="0" applyNumberFormat="1" applyFont="1"/>
    <xf numFmtId="0" fontId="40" fillId="0" borderId="0" xfId="0" applyFont="1" applyFill="1"/>
    <xf numFmtId="0" fontId="40" fillId="0" borderId="0" xfId="0" applyFont="1" applyFill="1" applyBorder="1"/>
    <xf numFmtId="0" fontId="83" fillId="0" borderId="0" xfId="0" applyFont="1" applyFill="1" applyBorder="1"/>
    <xf numFmtId="0" fontId="84" fillId="0" borderId="0" xfId="0" applyFont="1" applyFill="1" applyBorder="1"/>
    <xf numFmtId="0" fontId="73" fillId="0" borderId="0" xfId="0" applyFont="1" applyFill="1" applyAlignment="1">
      <alignment horizontal="center"/>
    </xf>
    <xf numFmtId="0" fontId="18" fillId="0" borderId="0" xfId="0" applyFont="1" applyFill="1" applyAlignment="1">
      <alignment horizontal="justify" wrapText="1"/>
    </xf>
    <xf numFmtId="4" fontId="33" fillId="0" borderId="0" xfId="0" applyNumberFormat="1" applyFont="1" applyFill="1" applyBorder="1"/>
    <xf numFmtId="0" fontId="35" fillId="0" borderId="0" xfId="0" applyFont="1" applyFill="1" applyBorder="1"/>
    <xf numFmtId="0" fontId="18" fillId="0" borderId="0" xfId="0" applyFont="1" applyFill="1" applyAlignment="1">
      <alignment horizontal="justify"/>
    </xf>
    <xf numFmtId="0" fontId="82" fillId="0" borderId="0" xfId="0" applyFont="1" applyFill="1" applyAlignment="1">
      <alignment horizontal="justify" wrapText="1"/>
    </xf>
    <xf numFmtId="0" fontId="87" fillId="0" borderId="0" xfId="0" applyFont="1" applyFill="1" applyBorder="1"/>
    <xf numFmtId="0" fontId="82" fillId="0" borderId="0" xfId="0" applyFont="1" applyFill="1" applyAlignment="1">
      <alignment wrapText="1"/>
    </xf>
    <xf numFmtId="0" fontId="21" fillId="0" borderId="1" xfId="0" applyFont="1" applyFill="1" applyBorder="1" applyAlignment="1">
      <alignment horizontal="justify" vertical="top"/>
    </xf>
    <xf numFmtId="0" fontId="21" fillId="0" borderId="1" xfId="0" applyFont="1" applyFill="1" applyBorder="1" applyAlignment="1">
      <alignment horizontal="left" vertical="top"/>
    </xf>
    <xf numFmtId="0" fontId="18" fillId="0" borderId="1" xfId="0" applyFont="1" applyFill="1" applyBorder="1" applyAlignment="1">
      <alignment horizontal="center" vertical="top" wrapText="1"/>
    </xf>
    <xf numFmtId="4" fontId="18" fillId="0" borderId="1" xfId="0" applyNumberFormat="1" applyFont="1" applyFill="1" applyBorder="1" applyAlignment="1">
      <alignment horizontal="center" vertical="top"/>
    </xf>
    <xf numFmtId="4" fontId="18" fillId="0" borderId="1" xfId="4" applyNumberFormat="1" applyFont="1" applyFill="1" applyBorder="1" applyAlignment="1">
      <alignment horizontal="center" vertical="top" wrapText="1"/>
    </xf>
    <xf numFmtId="4" fontId="18" fillId="0" borderId="1" xfId="0" applyNumberFormat="1" applyFont="1" applyFill="1" applyBorder="1" applyAlignment="1">
      <alignment horizontal="center" vertical="top" wrapText="1"/>
    </xf>
    <xf numFmtId="0" fontId="40" fillId="0" borderId="0" xfId="0" applyFont="1" applyFill="1" applyAlignment="1">
      <alignment vertical="top"/>
    </xf>
    <xf numFmtId="0" fontId="18" fillId="0" borderId="0" xfId="0" applyFont="1" applyFill="1" applyAlignment="1">
      <alignment horizontal="justify" vertical="center"/>
    </xf>
    <xf numFmtId="0" fontId="18" fillId="0" borderId="1" xfId="0" applyFont="1" applyFill="1" applyBorder="1" applyAlignment="1">
      <alignment horizontal="justify"/>
    </xf>
    <xf numFmtId="2" fontId="18" fillId="0" borderId="1" xfId="0" applyNumberFormat="1" applyFont="1" applyFill="1" applyBorder="1" applyAlignment="1">
      <alignment horizontal="right"/>
    </xf>
    <xf numFmtId="4" fontId="82" fillId="0" borderId="1" xfId="0" applyNumberFormat="1" applyFont="1" applyFill="1" applyBorder="1"/>
    <xf numFmtId="0" fontId="62" fillId="0" borderId="0" xfId="0" applyFont="1" applyFill="1" applyBorder="1"/>
    <xf numFmtId="0" fontId="18" fillId="0" borderId="1" xfId="0" applyFont="1" applyFill="1" applyBorder="1" applyAlignment="1">
      <alignment horizontal="left"/>
    </xf>
    <xf numFmtId="2" fontId="18" fillId="0" borderId="0" xfId="0" applyNumberFormat="1" applyFont="1" applyFill="1" applyBorder="1" applyAlignment="1">
      <alignment horizontal="right"/>
    </xf>
    <xf numFmtId="4" fontId="82" fillId="0" borderId="0" xfId="0" applyNumberFormat="1" applyFont="1" applyFill="1" applyBorder="1"/>
    <xf numFmtId="0" fontId="40" fillId="0" borderId="1" xfId="0" applyFont="1" applyFill="1" applyBorder="1"/>
    <xf numFmtId="0" fontId="19" fillId="0" borderId="1" xfId="0" applyFont="1" applyFill="1" applyBorder="1" applyAlignment="1">
      <alignment horizontal="justify" vertical="top"/>
    </xf>
    <xf numFmtId="0" fontId="19" fillId="0" borderId="1" xfId="0" applyFont="1" applyFill="1" applyBorder="1" applyAlignment="1">
      <alignment horizontal="left" vertical="top"/>
    </xf>
    <xf numFmtId="0" fontId="4" fillId="0" borderId="3" xfId="0" applyFont="1" applyFill="1" applyBorder="1" applyAlignment="1">
      <alignment horizontal="justify"/>
    </xf>
    <xf numFmtId="2" fontId="18" fillId="0" borderId="2" xfId="0" applyNumberFormat="1" applyFont="1" applyFill="1" applyBorder="1" applyAlignment="1">
      <alignment horizontal="right"/>
    </xf>
    <xf numFmtId="0" fontId="19" fillId="0" borderId="0" xfId="0" applyFont="1" applyFill="1" applyAlignment="1">
      <alignment horizontal="justify" vertical="top"/>
    </xf>
    <xf numFmtId="0" fontId="62" fillId="0" borderId="0" xfId="0" applyFont="1" applyFill="1" applyBorder="1" applyAlignment="1">
      <alignment horizontal="center"/>
    </xf>
    <xf numFmtId="0" fontId="81" fillId="0" borderId="0" xfId="0" applyFont="1" applyFill="1" applyBorder="1"/>
    <xf numFmtId="0" fontId="89" fillId="0" borderId="0" xfId="0" applyFont="1" applyFill="1" applyBorder="1"/>
    <xf numFmtId="0" fontId="17" fillId="0" borderId="0" xfId="0" applyFont="1" applyFill="1" applyBorder="1"/>
    <xf numFmtId="0" fontId="82" fillId="0" borderId="0" xfId="0" applyFont="1" applyFill="1" applyAlignment="1">
      <alignment horizontal="justify" vertical="top"/>
    </xf>
    <xf numFmtId="0" fontId="82" fillId="0" borderId="0" xfId="0" applyFont="1" applyFill="1" applyAlignment="1">
      <alignment horizontal="justify"/>
    </xf>
    <xf numFmtId="0" fontId="87" fillId="0" borderId="0" xfId="0" applyFont="1" applyFill="1"/>
    <xf numFmtId="0" fontId="82" fillId="0" borderId="0" xfId="0" applyFont="1" applyFill="1" applyAlignment="1">
      <alignment horizontal="justify" vertical="center"/>
    </xf>
    <xf numFmtId="0" fontId="86" fillId="0" borderId="0" xfId="0" applyFont="1" applyFill="1"/>
    <xf numFmtId="4" fontId="86" fillId="0" borderId="0" xfId="0" applyNumberFormat="1" applyFont="1" applyFill="1"/>
    <xf numFmtId="0" fontId="82" fillId="0" borderId="1" xfId="0" applyFont="1" applyFill="1" applyBorder="1" applyAlignment="1">
      <alignment horizontal="justify"/>
    </xf>
    <xf numFmtId="2" fontId="82" fillId="0" borderId="1" xfId="0" applyNumberFormat="1" applyFont="1" applyFill="1" applyBorder="1" applyAlignment="1">
      <alignment horizontal="right"/>
    </xf>
    <xf numFmtId="2" fontId="62" fillId="0" borderId="0" xfId="0" applyNumberFormat="1" applyFont="1" applyFill="1" applyBorder="1" applyAlignment="1">
      <alignment horizontal="left"/>
    </xf>
    <xf numFmtId="2" fontId="18" fillId="0" borderId="0" xfId="0" applyNumberFormat="1" applyFont="1" applyFill="1" applyBorder="1" applyAlignment="1">
      <alignment horizontal="left"/>
    </xf>
    <xf numFmtId="49" fontId="82" fillId="0" borderId="1" xfId="0" applyNumberFormat="1" applyFont="1" applyFill="1" applyBorder="1" applyAlignment="1">
      <alignment horizontal="justify"/>
    </xf>
    <xf numFmtId="0" fontId="87" fillId="0" borderId="0" xfId="0" applyFont="1" applyFill="1" applyBorder="1" applyAlignment="1">
      <alignment horizontal="center"/>
    </xf>
    <xf numFmtId="0" fontId="19" fillId="0" borderId="0" xfId="0" applyFont="1" applyFill="1"/>
    <xf numFmtId="0" fontId="68" fillId="0" borderId="0" xfId="0" applyFont="1" applyFill="1" applyBorder="1"/>
    <xf numFmtId="9" fontId="40" fillId="0" borderId="0" xfId="0" applyNumberFormat="1" applyFont="1" applyFill="1" applyBorder="1"/>
    <xf numFmtId="49" fontId="18" fillId="0" borderId="1" xfId="0" applyNumberFormat="1" applyFont="1" applyFill="1" applyBorder="1" applyAlignment="1">
      <alignment horizontal="justify"/>
    </xf>
    <xf numFmtId="0" fontId="0" fillId="0" borderId="0" xfId="0" applyFont="1" applyFill="1" applyBorder="1"/>
    <xf numFmtId="2" fontId="40" fillId="0" borderId="1" xfId="0" applyNumberFormat="1" applyFont="1" applyFill="1" applyBorder="1" applyAlignment="1">
      <alignment horizontal="right"/>
    </xf>
    <xf numFmtId="0" fontId="15" fillId="0" borderId="0" xfId="0" applyFont="1" applyFill="1" applyBorder="1"/>
    <xf numFmtId="0" fontId="76" fillId="0" borderId="0" xfId="0" applyFont="1" applyFill="1" applyBorder="1"/>
    <xf numFmtId="0" fontId="72" fillId="0" borderId="0" xfId="0" applyFont="1" applyFill="1" applyBorder="1" applyAlignment="1">
      <alignment horizontal="center"/>
    </xf>
    <xf numFmtId="0" fontId="40" fillId="10" borderId="0" xfId="0" applyFont="1" applyFill="1"/>
    <xf numFmtId="0" fontId="77" fillId="0" borderId="0" xfId="0" applyFont="1" applyFill="1" applyBorder="1" applyAlignment="1">
      <alignment horizontal="right"/>
    </xf>
    <xf numFmtId="2" fontId="89" fillId="0" borderId="0" xfId="0" applyNumberFormat="1" applyFont="1" applyFill="1" applyBorder="1"/>
    <xf numFmtId="2" fontId="82" fillId="0" borderId="0" xfId="0" applyNumberFormat="1" applyFont="1" applyFill="1" applyBorder="1" applyAlignment="1">
      <alignment horizontal="right"/>
    </xf>
    <xf numFmtId="0" fontId="18" fillId="0" borderId="0" xfId="0" applyFont="1" applyFill="1" applyBorder="1" applyAlignment="1">
      <alignment horizontal="justify" vertical="top"/>
    </xf>
    <xf numFmtId="0" fontId="18" fillId="0" borderId="0" xfId="0" applyFont="1" applyFill="1" applyAlignment="1" applyProtection="1">
      <alignment horizontal="justify" vertical="top" wrapText="1"/>
    </xf>
    <xf numFmtId="0" fontId="18" fillId="0" borderId="0" xfId="0" applyFont="1" applyFill="1" applyAlignment="1" applyProtection="1">
      <alignment horizontal="center"/>
    </xf>
    <xf numFmtId="0" fontId="18" fillId="0" borderId="0" xfId="0" applyFont="1"/>
    <xf numFmtId="170" fontId="18" fillId="0" borderId="0" xfId="0" applyNumberFormat="1" applyFont="1" applyFill="1" applyAlignment="1" applyProtection="1">
      <alignment horizontal="right" vertical="top"/>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center"/>
    </xf>
    <xf numFmtId="2" fontId="18" fillId="0" borderId="1" xfId="0" applyNumberFormat="1" applyFont="1" applyBorder="1"/>
    <xf numFmtId="4" fontId="18" fillId="0" borderId="1" xfId="4" applyNumberFormat="1" applyFont="1" applyFill="1" applyBorder="1" applyAlignment="1"/>
    <xf numFmtId="0" fontId="19" fillId="0" borderId="0" xfId="0" applyFont="1" applyFill="1" applyBorder="1" applyAlignment="1">
      <alignment horizontal="left"/>
    </xf>
    <xf numFmtId="0" fontId="92" fillId="0" borderId="0" xfId="0" applyFont="1" applyFill="1" applyBorder="1" applyAlignment="1">
      <alignment horizontal="center"/>
    </xf>
    <xf numFmtId="0" fontId="93" fillId="0" borderId="0" xfId="0" applyFont="1" applyFill="1" applyBorder="1" applyAlignment="1">
      <alignment horizontal="center"/>
    </xf>
    <xf numFmtId="0" fontId="15" fillId="0" borderId="0" xfId="0" applyFont="1" applyFill="1" applyBorder="1" applyAlignment="1">
      <alignment horizontal="left"/>
    </xf>
    <xf numFmtId="0" fontId="94" fillId="0" borderId="0" xfId="0" applyFont="1" applyFill="1" applyBorder="1" applyAlignment="1">
      <alignment horizontal="center"/>
    </xf>
    <xf numFmtId="0" fontId="40" fillId="0" borderId="0" xfId="0" applyFont="1" applyFill="1" applyBorder="1" applyAlignment="1">
      <alignment horizontal="center"/>
    </xf>
    <xf numFmtId="2" fontId="94" fillId="0" borderId="0" xfId="0" applyNumberFormat="1" applyFont="1" applyFill="1" applyBorder="1" applyAlignment="1">
      <alignment horizontal="center"/>
    </xf>
    <xf numFmtId="2" fontId="40" fillId="0" borderId="0" xfId="0" applyNumberFormat="1" applyFont="1" applyFill="1" applyBorder="1" applyAlignment="1">
      <alignment horizontal="center"/>
    </xf>
    <xf numFmtId="0" fontId="19" fillId="0" borderId="3" xfId="0" applyFont="1" applyFill="1" applyBorder="1" applyAlignment="1">
      <alignment horizontal="left" vertical="top"/>
    </xf>
    <xf numFmtId="0" fontId="4" fillId="0" borderId="2" xfId="0" applyFont="1" applyFill="1" applyBorder="1" applyAlignment="1">
      <alignment horizontal="justify"/>
    </xf>
    <xf numFmtId="4" fontId="82" fillId="0" borderId="5" xfId="0" applyNumberFormat="1" applyFont="1" applyFill="1" applyBorder="1"/>
    <xf numFmtId="4" fontId="33" fillId="0" borderId="0" xfId="0" applyNumberFormat="1" applyFont="1" applyFill="1"/>
    <xf numFmtId="0" fontId="82" fillId="0" borderId="0" xfId="0" applyFont="1" applyFill="1" applyAlignment="1">
      <alignment horizontal="left" vertical="top"/>
    </xf>
    <xf numFmtId="49" fontId="18" fillId="0" borderId="0" xfId="0" applyNumberFormat="1" applyFont="1" applyFill="1" applyAlignment="1">
      <alignment horizontal="justify" vertical="top"/>
    </xf>
    <xf numFmtId="0" fontId="82" fillId="0" borderId="0" xfId="0" applyFont="1" applyFill="1" applyBorder="1"/>
    <xf numFmtId="0" fontId="95" fillId="0" borderId="0" xfId="0" applyFont="1" applyFill="1"/>
    <xf numFmtId="0" fontId="95" fillId="0" borderId="0" xfId="0" applyFont="1" applyFill="1" applyBorder="1"/>
    <xf numFmtId="0" fontId="82" fillId="0" borderId="0" xfId="0" applyFont="1" applyFill="1" applyAlignment="1">
      <alignment horizontal="left"/>
    </xf>
    <xf numFmtId="0" fontId="82" fillId="0" borderId="0" xfId="0" applyFont="1" applyFill="1" applyAlignment="1">
      <alignment vertical="top"/>
    </xf>
    <xf numFmtId="0" fontId="82" fillId="0" borderId="0" xfId="0" applyFont="1" applyFill="1"/>
    <xf numFmtId="0" fontId="33" fillId="0" borderId="0" xfId="0" applyFont="1" applyFill="1" applyBorder="1"/>
    <xf numFmtId="4" fontId="40" fillId="0" borderId="1" xfId="0" applyNumberFormat="1" applyFont="1" applyFill="1" applyBorder="1"/>
    <xf numFmtId="0" fontId="40" fillId="0" borderId="0" xfId="0" applyFont="1" applyFill="1" applyBorder="1" applyAlignment="1">
      <alignment vertical="top"/>
    </xf>
    <xf numFmtId="0" fontId="18" fillId="0" borderId="0" xfId="0" applyFont="1" applyFill="1" applyBorder="1" applyAlignment="1">
      <alignment horizontal="left"/>
    </xf>
    <xf numFmtId="2" fontId="40" fillId="0" borderId="0" xfId="0" applyNumberFormat="1" applyFont="1" applyFill="1" applyBorder="1" applyAlignment="1">
      <alignment horizontal="right"/>
    </xf>
    <xf numFmtId="0" fontId="59" fillId="0" borderId="0" xfId="0" applyFont="1" applyFill="1" applyAlignment="1">
      <alignment horizontal="justify" vertical="top"/>
    </xf>
    <xf numFmtId="4" fontId="59" fillId="0" borderId="0" xfId="0" applyNumberFormat="1" applyFont="1" applyFill="1"/>
    <xf numFmtId="0" fontId="17" fillId="0" borderId="0" xfId="0" applyFont="1" applyFill="1"/>
    <xf numFmtId="4" fontId="18" fillId="0" borderId="0" xfId="0" applyNumberFormat="1" applyFont="1" applyFill="1"/>
    <xf numFmtId="0" fontId="17" fillId="0" borderId="0" xfId="0" applyFont="1" applyFill="1" applyAlignment="1">
      <alignment vertical="top"/>
    </xf>
    <xf numFmtId="0" fontId="17" fillId="0" borderId="1" xfId="0" applyFont="1" applyFill="1" applyBorder="1"/>
    <xf numFmtId="4" fontId="18" fillId="0" borderId="1" xfId="0" applyNumberFormat="1" applyFont="1" applyFill="1" applyBorder="1"/>
    <xf numFmtId="0" fontId="62" fillId="0" borderId="0" xfId="0" applyFont="1" applyFill="1" applyBorder="1" applyAlignment="1">
      <alignment horizontal="left" vertical="center"/>
    </xf>
    <xf numFmtId="164" fontId="40" fillId="0" borderId="0" xfId="0" applyNumberFormat="1" applyFont="1" applyFill="1" applyBorder="1"/>
    <xf numFmtId="0" fontId="21" fillId="0" borderId="0" xfId="0" applyFont="1" applyFill="1" applyBorder="1" applyAlignment="1">
      <alignment horizontal="justify" vertical="top"/>
    </xf>
    <xf numFmtId="0" fontId="18" fillId="0" borderId="0" xfId="0" applyFont="1" applyFill="1" applyBorder="1" applyAlignment="1">
      <alignment horizontal="center" vertical="top" wrapText="1"/>
    </xf>
    <xf numFmtId="4" fontId="18" fillId="0" borderId="0" xfId="0" applyNumberFormat="1" applyFont="1" applyFill="1" applyBorder="1" applyAlignment="1">
      <alignment horizontal="center" vertical="top"/>
    </xf>
    <xf numFmtId="4" fontId="18" fillId="0" borderId="0" xfId="0" applyNumberFormat="1" applyFont="1" applyFill="1" applyBorder="1" applyAlignment="1">
      <alignment horizontal="center" vertical="top" wrapText="1"/>
    </xf>
    <xf numFmtId="0" fontId="18" fillId="0" borderId="0" xfId="0" applyFont="1" applyFill="1" applyAlignment="1">
      <alignment horizontal="justify" vertical="justify"/>
    </xf>
    <xf numFmtId="0" fontId="17" fillId="0" borderId="0" xfId="0" applyFont="1" applyFill="1" applyAlignment="1">
      <alignment horizontal="left"/>
    </xf>
    <xf numFmtId="4" fontId="17" fillId="0" borderId="0" xfId="0" applyNumberFormat="1" applyFont="1" applyFill="1" applyAlignment="1">
      <alignment horizontal="right"/>
    </xf>
    <xf numFmtId="4" fontId="68" fillId="0" borderId="0" xfId="0" applyNumberFormat="1" applyFont="1" applyFill="1" applyAlignment="1">
      <alignment horizontal="right"/>
    </xf>
    <xf numFmtId="4" fontId="68" fillId="0" borderId="0" xfId="0" applyNumberFormat="1" applyFont="1" applyFill="1" applyBorder="1" applyAlignment="1">
      <alignment horizontal="right"/>
    </xf>
    <xf numFmtId="0" fontId="17" fillId="0" borderId="0" xfId="0" applyFont="1" applyFill="1" applyAlignment="1">
      <alignment horizontal="justify" vertical="justify"/>
    </xf>
    <xf numFmtId="4" fontId="96" fillId="0" borderId="0" xfId="0" applyNumberFormat="1" applyFont="1" applyFill="1" applyBorder="1"/>
    <xf numFmtId="0" fontId="0" fillId="0" borderId="0" xfId="0" applyFill="1"/>
    <xf numFmtId="0" fontId="18" fillId="0" borderId="1" xfId="0" applyFont="1" applyFill="1" applyBorder="1"/>
    <xf numFmtId="0" fontId="97" fillId="0" borderId="0" xfId="0" applyFont="1" applyFill="1" applyAlignment="1">
      <alignment horizontal="justify"/>
    </xf>
    <xf numFmtId="0" fontId="98" fillId="0" borderId="0" xfId="0" applyFont="1" applyFill="1" applyAlignment="1">
      <alignment horizontal="justify" vertical="top"/>
    </xf>
    <xf numFmtId="4" fontId="98" fillId="0" borderId="0" xfId="0" applyNumberFormat="1" applyFont="1" applyFill="1"/>
    <xf numFmtId="0" fontId="98" fillId="0" borderId="0" xfId="0" applyFont="1" applyFill="1" applyBorder="1" applyAlignment="1">
      <alignment horizontal="justify" vertical="center"/>
    </xf>
    <xf numFmtId="4" fontId="99" fillId="0" borderId="0" xfId="0" applyNumberFormat="1" applyFont="1" applyFill="1" applyBorder="1"/>
    <xf numFmtId="0" fontId="100" fillId="0" borderId="0" xfId="0" applyFont="1" applyFill="1" applyBorder="1"/>
    <xf numFmtId="4" fontId="40" fillId="0" borderId="0" xfId="0" applyNumberFormat="1" applyFont="1" applyFill="1" applyAlignment="1">
      <alignment horizontal="right"/>
    </xf>
    <xf numFmtId="4" fontId="40" fillId="0" borderId="0" xfId="0" applyNumberFormat="1" applyFont="1" applyFill="1"/>
    <xf numFmtId="2" fontId="87" fillId="0" borderId="0" xfId="0" applyNumberFormat="1" applyFont="1" applyFill="1" applyBorder="1"/>
    <xf numFmtId="0" fontId="82" fillId="0" borderId="0" xfId="0" applyFont="1" applyFill="1" applyBorder="1" applyAlignment="1">
      <alignment horizontal="justify"/>
    </xf>
    <xf numFmtId="2" fontId="40" fillId="0" borderId="0" xfId="0" applyNumberFormat="1" applyFont="1" applyFill="1" applyBorder="1"/>
    <xf numFmtId="0" fontId="87" fillId="0" borderId="0" xfId="0" applyFont="1" applyFill="1" applyAlignment="1">
      <alignment vertical="top"/>
    </xf>
    <xf numFmtId="0" fontId="98" fillId="0" borderId="0" xfId="0" applyFont="1" applyFill="1" applyBorder="1" applyAlignment="1">
      <alignment horizontal="justify"/>
    </xf>
    <xf numFmtId="2" fontId="98" fillId="0" borderId="0" xfId="0" applyNumberFormat="1" applyFont="1" applyFill="1" applyBorder="1" applyAlignment="1">
      <alignment horizontal="right"/>
    </xf>
    <xf numFmtId="4" fontId="98" fillId="0" borderId="0" xfId="0" applyNumberFormat="1" applyFont="1" applyFill="1" applyBorder="1"/>
    <xf numFmtId="4" fontId="86" fillId="0" borderId="0" xfId="0" applyNumberFormat="1" applyFont="1" applyFill="1" applyProtection="1">
      <protection locked="0"/>
    </xf>
    <xf numFmtId="0" fontId="1" fillId="0" borderId="0" xfId="0" applyFont="1" applyFill="1"/>
    <xf numFmtId="0" fontId="1" fillId="0" borderId="0" xfId="0" applyFont="1" applyFill="1" applyBorder="1"/>
    <xf numFmtId="4" fontId="17" fillId="0" borderId="0" xfId="0" applyNumberFormat="1" applyFont="1" applyFill="1" applyProtection="1">
      <protection locked="0"/>
    </xf>
    <xf numFmtId="4" fontId="18" fillId="0" borderId="0" xfId="0" applyNumberFormat="1" applyFont="1" applyFill="1" applyProtection="1">
      <protection locked="0"/>
    </xf>
    <xf numFmtId="0" fontId="68" fillId="0" borderId="0" xfId="0" applyFont="1" applyFill="1" applyAlignment="1">
      <alignment vertical="top"/>
    </xf>
    <xf numFmtId="0" fontId="59" fillId="0" borderId="0" xfId="0" applyFont="1" applyFill="1" applyBorder="1" applyAlignment="1">
      <alignment horizontal="left"/>
    </xf>
    <xf numFmtId="0" fontId="68" fillId="0" borderId="0" xfId="0" applyFont="1" applyFill="1" applyBorder="1" applyAlignment="1">
      <alignment horizontal="left"/>
    </xf>
    <xf numFmtId="2" fontId="68" fillId="0" borderId="0" xfId="0" applyNumberFormat="1" applyFont="1" applyFill="1" applyBorder="1" applyAlignment="1">
      <alignment horizontal="right"/>
    </xf>
    <xf numFmtId="4" fontId="68" fillId="0" borderId="0" xfId="0" applyNumberFormat="1" applyFont="1" applyFill="1" applyBorder="1"/>
    <xf numFmtId="0" fontId="82" fillId="0" borderId="1" xfId="0" applyFont="1" applyFill="1" applyBorder="1"/>
    <xf numFmtId="0" fontId="18" fillId="0" borderId="0" xfId="0" applyFont="1" applyAlignment="1">
      <alignment horizontal="justify" vertical="top"/>
    </xf>
    <xf numFmtId="0" fontId="36" fillId="0" borderId="0" xfId="0" applyFont="1"/>
    <xf numFmtId="4" fontId="36" fillId="0" borderId="0" xfId="0" applyNumberFormat="1" applyFont="1"/>
    <xf numFmtId="4" fontId="82" fillId="0" borderId="1" xfId="0" applyNumberFormat="1" applyFont="1" applyFill="1" applyBorder="1" applyAlignment="1">
      <alignment horizontal="right"/>
    </xf>
    <xf numFmtId="4" fontId="82" fillId="0" borderId="0" xfId="0" applyNumberFormat="1" applyFont="1" applyFill="1" applyBorder="1" applyAlignment="1">
      <alignment horizontal="right"/>
    </xf>
    <xf numFmtId="4" fontId="82" fillId="0" borderId="4" xfId="0" applyNumberFormat="1" applyFont="1" applyFill="1" applyBorder="1"/>
    <xf numFmtId="2" fontId="40" fillId="0" borderId="0" xfId="0" applyNumberFormat="1" applyFont="1" applyFill="1" applyAlignment="1">
      <alignment horizontal="right"/>
    </xf>
    <xf numFmtId="0" fontId="101" fillId="0" borderId="0" xfId="0" applyFont="1" applyFill="1" applyAlignment="1">
      <alignment horizontal="justify" vertical="justify"/>
    </xf>
    <xf numFmtId="0" fontId="102" fillId="0" borderId="0" xfId="0" applyFont="1" applyFill="1" applyAlignment="1">
      <alignment horizontal="justify"/>
    </xf>
    <xf numFmtId="0" fontId="103" fillId="0" borderId="0" xfId="0" applyFont="1" applyFill="1" applyAlignment="1">
      <alignment horizontal="left"/>
    </xf>
    <xf numFmtId="4" fontId="101" fillId="0" borderId="0" xfId="0" applyNumberFormat="1" applyFont="1" applyFill="1" applyAlignment="1">
      <alignment horizontal="right"/>
    </xf>
    <xf numFmtId="0" fontId="101" fillId="0" borderId="0" xfId="0" applyFont="1" applyFill="1"/>
    <xf numFmtId="4" fontId="104" fillId="0" borderId="0" xfId="0" applyNumberFormat="1" applyFont="1" applyFill="1" applyAlignment="1">
      <alignment horizontal="right"/>
    </xf>
    <xf numFmtId="4" fontId="101" fillId="0" borderId="0" xfId="0" applyNumberFormat="1" applyFont="1" applyFill="1" applyBorder="1" applyAlignment="1">
      <alignment horizontal="right"/>
    </xf>
    <xf numFmtId="0" fontId="101" fillId="0" borderId="0" xfId="0" applyFont="1" applyFill="1" applyBorder="1"/>
    <xf numFmtId="0" fontId="105" fillId="0" borderId="0" xfId="0" applyFont="1" applyFill="1" applyBorder="1" applyAlignment="1">
      <alignment horizontal="left" vertical="top" wrapText="1"/>
    </xf>
    <xf numFmtId="0" fontId="106" fillId="0" borderId="0" xfId="0" applyFont="1" applyFill="1" applyBorder="1" applyAlignment="1">
      <alignment horizontal="justify" vertical="top" wrapText="1"/>
    </xf>
    <xf numFmtId="0" fontId="106" fillId="0" borderId="0" xfId="0" applyFont="1" applyFill="1" applyBorder="1" applyAlignment="1">
      <alignment horizontal="justify" wrapText="1"/>
    </xf>
    <xf numFmtId="0" fontId="106" fillId="0" borderId="0" xfId="0" applyFont="1" applyFill="1" applyBorder="1" applyAlignment="1">
      <alignment horizontal="right" wrapText="1"/>
    </xf>
    <xf numFmtId="0" fontId="4" fillId="0" borderId="0" xfId="0" applyFont="1" applyFill="1" applyBorder="1" applyAlignment="1">
      <alignment horizontal="right" wrapText="1"/>
    </xf>
    <xf numFmtId="0" fontId="40" fillId="0" borderId="0" xfId="0" applyFont="1" applyFill="1" applyAlignment="1">
      <alignment horizontal="justify" vertical="justify"/>
    </xf>
    <xf numFmtId="0" fontId="55" fillId="0" borderId="0" xfId="0" applyFont="1" applyFill="1" applyAlignment="1">
      <alignment horizontal="justify"/>
    </xf>
    <xf numFmtId="0" fontId="18" fillId="0" borderId="0" xfId="0" applyFont="1" applyFill="1" applyAlignment="1">
      <alignment horizontal="left"/>
    </xf>
    <xf numFmtId="4" fontId="108" fillId="0" borderId="0" xfId="0" applyNumberFormat="1" applyFont="1" applyFill="1" applyAlignment="1">
      <alignment horizontal="right"/>
    </xf>
    <xf numFmtId="4" fontId="40" fillId="0" borderId="0" xfId="0" applyNumberFormat="1" applyFont="1" applyFill="1" applyBorder="1" applyAlignment="1">
      <alignment horizontal="right"/>
    </xf>
    <xf numFmtId="0" fontId="18" fillId="0" borderId="1" xfId="0" quotePrefix="1" applyFont="1" applyFill="1" applyBorder="1" applyAlignment="1">
      <alignment horizontal="justify" wrapText="1"/>
    </xf>
    <xf numFmtId="4" fontId="40" fillId="0" borderId="1" xfId="0" applyNumberFormat="1" applyFont="1" applyFill="1" applyBorder="1" applyAlignment="1">
      <alignment horizontal="right"/>
    </xf>
    <xf numFmtId="4" fontId="62" fillId="0" borderId="0" xfId="0" applyNumberFormat="1" applyFont="1" applyFill="1" applyBorder="1" applyAlignment="1">
      <alignment horizontal="right"/>
    </xf>
    <xf numFmtId="0" fontId="89" fillId="0" borderId="0" xfId="0" applyFont="1" applyFill="1" applyAlignment="1">
      <alignment horizontal="left"/>
    </xf>
    <xf numFmtId="4" fontId="77" fillId="0" borderId="0" xfId="0" applyNumberFormat="1" applyFont="1" applyFill="1" applyBorder="1" applyAlignment="1">
      <alignment horizontal="left"/>
    </xf>
    <xf numFmtId="4" fontId="109" fillId="0" borderId="0" xfId="0" applyNumberFormat="1" applyFont="1" applyFill="1" applyBorder="1" applyAlignment="1">
      <alignment horizontal="right"/>
    </xf>
    <xf numFmtId="0" fontId="40" fillId="13" borderId="0" xfId="0" applyFont="1" applyFill="1"/>
    <xf numFmtId="0" fontId="89" fillId="0" borderId="0" xfId="0" applyFont="1" applyFill="1"/>
    <xf numFmtId="0" fontId="40" fillId="9" borderId="0" xfId="0" applyFont="1" applyFill="1"/>
    <xf numFmtId="0" fontId="18" fillId="0" borderId="1" xfId="0" quotePrefix="1" applyFont="1" applyFill="1" applyBorder="1" applyAlignment="1">
      <alignment horizontal="left"/>
    </xf>
    <xf numFmtId="49" fontId="18" fillId="0" borderId="0" xfId="0" applyNumberFormat="1" applyFont="1" applyFill="1" applyAlignment="1">
      <alignment horizontal="justify"/>
    </xf>
    <xf numFmtId="0" fontId="77" fillId="0" borderId="0" xfId="0" applyFont="1" applyFill="1" applyBorder="1" applyAlignment="1">
      <alignment horizontal="center"/>
    </xf>
    <xf numFmtId="0" fontId="110" fillId="0" borderId="0" xfId="0" applyFont="1" applyFill="1" applyBorder="1"/>
    <xf numFmtId="0" fontId="111" fillId="0" borderId="0" xfId="0" applyFont="1" applyFill="1" applyBorder="1" applyAlignment="1">
      <alignment horizontal="center"/>
    </xf>
    <xf numFmtId="0" fontId="101" fillId="0" borderId="0" xfId="0" applyFont="1" applyFill="1" applyAlignment="1">
      <alignment horizontal="left"/>
    </xf>
    <xf numFmtId="0" fontId="17" fillId="0" borderId="0" xfId="0" applyFont="1" applyBorder="1" applyAlignment="1">
      <alignment horizontal="justify"/>
    </xf>
    <xf numFmtId="0" fontId="0" fillId="0" borderId="0" xfId="0" applyAlignment="1">
      <alignment wrapText="1"/>
    </xf>
    <xf numFmtId="4" fontId="21" fillId="0" borderId="1" xfId="0" applyNumberFormat="1" applyFont="1" applyFill="1" applyBorder="1" applyAlignment="1">
      <alignment horizontal="center" vertical="top" wrapText="1"/>
    </xf>
    <xf numFmtId="0" fontId="113" fillId="0" borderId="1" xfId="0" applyFont="1" applyBorder="1" applyAlignment="1">
      <alignment horizontal="justify"/>
    </xf>
    <xf numFmtId="0" fontId="18" fillId="0" borderId="0" xfId="0" applyFont="1" applyFill="1" applyBorder="1" applyAlignment="1">
      <alignment horizontal="center"/>
    </xf>
    <xf numFmtId="4" fontId="18" fillId="0" borderId="0" xfId="4" applyNumberFormat="1" applyFont="1" applyFill="1" applyBorder="1" applyAlignment="1"/>
    <xf numFmtId="4" fontId="18" fillId="0" borderId="1" xfId="0" applyNumberFormat="1" applyFont="1" applyFill="1" applyBorder="1" applyAlignment="1">
      <alignment horizontal="right"/>
    </xf>
    <xf numFmtId="0" fontId="114" fillId="0" borderId="0" xfId="0" applyFont="1" applyBorder="1" applyAlignment="1">
      <alignment horizontal="justify"/>
    </xf>
    <xf numFmtId="0" fontId="21" fillId="0" borderId="1" xfId="0" applyFont="1" applyFill="1" applyBorder="1" applyAlignment="1">
      <alignment horizontal="justify" vertical="top" wrapText="1"/>
    </xf>
    <xf numFmtId="4" fontId="21" fillId="0" borderId="1" xfId="0" applyNumberFormat="1" applyFont="1" applyFill="1" applyBorder="1" applyAlignment="1">
      <alignment horizontal="right"/>
    </xf>
    <xf numFmtId="0" fontId="19" fillId="0" borderId="0" xfId="0" applyFont="1" applyFill="1" applyBorder="1" applyAlignment="1">
      <alignment horizontal="justify" vertical="top" wrapText="1"/>
    </xf>
    <xf numFmtId="4" fontId="19" fillId="0" borderId="0" xfId="0" applyNumberFormat="1" applyFont="1" applyFill="1" applyBorder="1" applyAlignment="1">
      <alignment horizontal="right"/>
    </xf>
    <xf numFmtId="0" fontId="18" fillId="0" borderId="1" xfId="0" applyFont="1" applyFill="1" applyBorder="1" applyAlignment="1">
      <alignment horizontal="justify" vertical="top" wrapText="1"/>
    </xf>
    <xf numFmtId="9" fontId="23" fillId="0" borderId="0" xfId="0" applyNumberFormat="1" applyFont="1" applyFill="1" applyBorder="1" applyAlignment="1">
      <alignment horizontal="justify"/>
    </xf>
    <xf numFmtId="0" fontId="21" fillId="0" borderId="1" xfId="0" applyFont="1" applyFill="1" applyBorder="1" applyAlignment="1">
      <alignment horizontal="left" vertical="top" wrapText="1"/>
    </xf>
    <xf numFmtId="0" fontId="21" fillId="0" borderId="0" xfId="0" applyFont="1" applyFill="1" applyBorder="1" applyAlignment="1">
      <alignment horizontal="left" vertical="top" wrapText="1"/>
    </xf>
    <xf numFmtId="0" fontId="17" fillId="11" borderId="0" xfId="0" applyFont="1" applyFill="1" applyBorder="1" applyAlignment="1">
      <alignment horizontal="justify"/>
    </xf>
    <xf numFmtId="49" fontId="5" fillId="0" borderId="0" xfId="0" applyNumberFormat="1" applyFont="1" applyFill="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49" fontId="5" fillId="0" borderId="0" xfId="0" applyNumberFormat="1" applyFont="1" applyFill="1" applyBorder="1" applyAlignment="1">
      <alignment horizontal="left" vertical="top"/>
    </xf>
    <xf numFmtId="0" fontId="5" fillId="0" borderId="0" xfId="0" applyFont="1" applyFill="1" applyAlignment="1">
      <alignment horizontal="left" vertical="top" wrapText="1"/>
    </xf>
    <xf numFmtId="0" fontId="5" fillId="0" borderId="0" xfId="0" applyFont="1" applyFill="1" applyBorder="1" applyAlignment="1">
      <alignment horizontal="right" vertical="top"/>
    </xf>
    <xf numFmtId="49" fontId="116" fillId="0" borderId="11" xfId="0" applyNumberFormat="1" applyFont="1" applyFill="1" applyBorder="1" applyAlignment="1">
      <alignment horizontal="left" vertical="top" wrapText="1"/>
    </xf>
    <xf numFmtId="0" fontId="117" fillId="0" borderId="11" xfId="0" applyFont="1" applyFill="1" applyBorder="1" applyAlignment="1">
      <alignment horizontal="left" vertical="top"/>
    </xf>
    <xf numFmtId="0" fontId="117" fillId="0" borderId="11" xfId="0" applyFont="1" applyFill="1" applyBorder="1" applyAlignment="1">
      <alignment horizontal="left" vertical="top" wrapText="1"/>
    </xf>
    <xf numFmtId="0" fontId="117" fillId="0" borderId="0" xfId="0" applyFont="1" applyFill="1" applyAlignment="1">
      <alignment horizontal="left" vertical="top"/>
    </xf>
    <xf numFmtId="49" fontId="116" fillId="0" borderId="0" xfId="0" applyNumberFormat="1" applyFont="1" applyFill="1" applyBorder="1" applyAlignment="1">
      <alignment horizontal="left" vertical="top" wrapText="1"/>
    </xf>
    <xf numFmtId="0" fontId="117" fillId="0" borderId="0" xfId="0" applyFont="1" applyFill="1" applyBorder="1" applyAlignment="1">
      <alignment horizontal="left" vertical="top"/>
    </xf>
    <xf numFmtId="0" fontId="117" fillId="0" borderId="0" xfId="0" applyFont="1" applyFill="1" applyBorder="1" applyAlignment="1">
      <alignment horizontal="left" vertical="top" wrapText="1"/>
    </xf>
    <xf numFmtId="49" fontId="19" fillId="0" borderId="0" xfId="0" applyNumberFormat="1" applyFont="1" applyFill="1" applyAlignment="1">
      <alignment horizontal="right" vertical="top" wrapText="1"/>
    </xf>
    <xf numFmtId="0" fontId="17" fillId="0" borderId="0" xfId="0" applyFont="1" applyFill="1" applyAlignment="1">
      <alignment vertical="top" wrapText="1"/>
    </xf>
    <xf numFmtId="0" fontId="17" fillId="0" borderId="0" xfId="0" applyFont="1" applyFill="1" applyAlignment="1">
      <alignment horizontal="right" vertical="top"/>
    </xf>
    <xf numFmtId="4" fontId="17" fillId="0" borderId="0" xfId="0" applyNumberFormat="1" applyFont="1" applyFill="1" applyAlignment="1">
      <alignment horizontal="right" vertical="top"/>
    </xf>
    <xf numFmtId="4" fontId="118" fillId="0" borderId="0" xfId="0" applyNumberFormat="1" applyFont="1" applyFill="1" applyAlignment="1">
      <alignment vertical="top"/>
    </xf>
    <xf numFmtId="49" fontId="18" fillId="0" borderId="0" xfId="0" applyNumberFormat="1" applyFont="1" applyFill="1" applyAlignment="1">
      <alignment horizontal="right" vertical="top" wrapText="1"/>
    </xf>
    <xf numFmtId="49" fontId="21" fillId="0" borderId="0" xfId="0" applyNumberFormat="1" applyFont="1" applyFill="1" applyAlignment="1">
      <alignment horizontal="right" vertical="top"/>
    </xf>
    <xf numFmtId="49" fontId="7" fillId="0" borderId="0" xfId="0" applyNumberFormat="1" applyFont="1" applyFill="1" applyAlignment="1">
      <alignment horizontal="right" vertical="top"/>
    </xf>
    <xf numFmtId="49" fontId="17" fillId="0" borderId="0" xfId="0" applyNumberFormat="1" applyFont="1" applyFill="1" applyAlignment="1">
      <alignment horizontal="right" vertical="top"/>
    </xf>
    <xf numFmtId="49" fontId="117" fillId="0" borderId="11" xfId="0" applyNumberFormat="1" applyFont="1" applyFill="1" applyBorder="1" applyAlignment="1">
      <alignment horizontal="left" vertical="top" wrapText="1"/>
    </xf>
    <xf numFmtId="49" fontId="117" fillId="0" borderId="12" xfId="0" applyNumberFormat="1" applyFont="1" applyFill="1" applyBorder="1" applyAlignment="1">
      <alignment horizontal="right" vertical="top"/>
    </xf>
    <xf numFmtId="0" fontId="17" fillId="0" borderId="0" xfId="0" applyFont="1" applyFill="1" applyBorder="1" applyAlignment="1">
      <alignment vertical="top"/>
    </xf>
    <xf numFmtId="0" fontId="17" fillId="0" borderId="0" xfId="0" applyFont="1" applyFill="1" applyBorder="1" applyAlignment="1">
      <alignment horizontal="right" vertical="top"/>
    </xf>
    <xf numFmtId="0" fontId="117" fillId="0" borderId="0" xfId="0" applyFont="1" applyFill="1" applyBorder="1" applyAlignment="1">
      <alignment vertical="top"/>
    </xf>
    <xf numFmtId="0" fontId="119" fillId="0" borderId="0" xfId="0" applyFont="1" applyFill="1" applyAlignment="1">
      <alignment vertical="top"/>
    </xf>
    <xf numFmtId="0" fontId="117" fillId="0" borderId="0" xfId="0" applyFont="1" applyFill="1" applyAlignment="1">
      <alignment vertical="top"/>
    </xf>
    <xf numFmtId="0" fontId="120" fillId="0" borderId="0" xfId="0" applyFont="1" applyFill="1" applyAlignment="1">
      <alignment vertical="top"/>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wrapText="1"/>
    </xf>
    <xf numFmtId="0" fontId="121" fillId="0" borderId="0" xfId="0" applyFont="1" applyFill="1" applyBorder="1" applyAlignment="1">
      <alignment horizontal="center" vertical="center"/>
    </xf>
    <xf numFmtId="0" fontId="122" fillId="0" borderId="0" xfId="0" applyFont="1" applyFill="1" applyBorder="1" applyAlignment="1">
      <alignment horizontal="center" vertical="center"/>
    </xf>
    <xf numFmtId="0" fontId="121" fillId="0" borderId="0" xfId="0" applyFont="1" applyFill="1" applyAlignment="1">
      <alignment horizontal="center" vertical="center"/>
    </xf>
    <xf numFmtId="0" fontId="122" fillId="0" borderId="0" xfId="0" applyFont="1" applyFill="1" applyAlignment="1">
      <alignment horizontal="center" vertical="center"/>
    </xf>
    <xf numFmtId="49"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4" fontId="15" fillId="0" borderId="0" xfId="0" applyNumberFormat="1" applyFont="1" applyFill="1" applyBorder="1" applyAlignment="1">
      <alignment horizontal="center" vertical="center"/>
    </xf>
    <xf numFmtId="4" fontId="15" fillId="0" borderId="0" xfId="0" applyNumberFormat="1" applyFont="1" applyFill="1" applyBorder="1" applyAlignment="1">
      <alignment horizontal="center" vertical="center" wrapText="1"/>
    </xf>
    <xf numFmtId="49" fontId="15" fillId="0" borderId="0" xfId="0" applyNumberFormat="1" applyFont="1" applyFill="1" applyAlignment="1">
      <alignment horizontal="right" vertical="top"/>
    </xf>
    <xf numFmtId="0" fontId="15" fillId="0" borderId="0" xfId="0" applyFont="1" applyFill="1" applyAlignment="1">
      <alignment vertical="top" wrapText="1"/>
    </xf>
    <xf numFmtId="0" fontId="15" fillId="0" borderId="0" xfId="0" applyFont="1" applyFill="1" applyAlignment="1">
      <alignment horizontal="right" vertical="top"/>
    </xf>
    <xf numFmtId="4" fontId="15" fillId="0" borderId="0" xfId="0" applyNumberFormat="1" applyFont="1" applyFill="1" applyAlignment="1">
      <alignment horizontal="right" vertical="top"/>
    </xf>
    <xf numFmtId="4" fontId="15" fillId="0" borderId="0" xfId="0" applyNumberFormat="1" applyFont="1" applyFill="1" applyAlignment="1">
      <alignment vertical="top"/>
    </xf>
    <xf numFmtId="4" fontId="17" fillId="0" borderId="0" xfId="0" applyNumberFormat="1" applyFont="1" applyFill="1" applyAlignment="1">
      <alignment vertical="top" wrapText="1"/>
    </xf>
    <xf numFmtId="0" fontId="123" fillId="0" borderId="0" xfId="0" applyFont="1" applyFill="1" applyAlignment="1">
      <alignment vertical="top"/>
    </xf>
    <xf numFmtId="4" fontId="17" fillId="0" borderId="0" xfId="0" applyNumberFormat="1" applyFont="1" applyFill="1" applyAlignment="1">
      <alignment vertical="top"/>
    </xf>
    <xf numFmtId="0" fontId="77" fillId="0" borderId="0" xfId="0" applyFont="1" applyFill="1" applyAlignment="1">
      <alignment vertical="top"/>
    </xf>
    <xf numFmtId="0" fontId="17" fillId="0" borderId="0" xfId="0" applyFont="1" applyFill="1" applyAlignment="1">
      <alignment horizontal="justify" vertical="top" wrapText="1"/>
    </xf>
    <xf numFmtId="4" fontId="17" fillId="0" borderId="0" xfId="0" applyNumberFormat="1" applyFont="1" applyFill="1" applyAlignment="1">
      <alignment horizontal="right" vertical="top" wrapText="1"/>
    </xf>
    <xf numFmtId="0" fontId="15" fillId="0" borderId="0" xfId="0" applyFont="1" applyFill="1" applyAlignment="1">
      <alignment vertical="top"/>
    </xf>
    <xf numFmtId="0" fontId="17" fillId="0" borderId="0" xfId="0" applyFont="1" applyFill="1" applyAlignment="1">
      <alignment horizontal="right"/>
    </xf>
    <xf numFmtId="4" fontId="17" fillId="0" borderId="0" xfId="0" applyNumberFormat="1" applyFont="1" applyFill="1" applyAlignment="1">
      <alignment wrapText="1"/>
    </xf>
    <xf numFmtId="49" fontId="17" fillId="0" borderId="8" xfId="0" applyNumberFormat="1" applyFont="1" applyFill="1" applyBorder="1" applyAlignment="1">
      <alignment horizontal="right" vertical="top"/>
    </xf>
    <xf numFmtId="0" fontId="17" fillId="0" borderId="8" xfId="0" applyFont="1" applyFill="1" applyBorder="1" applyAlignment="1">
      <alignment horizontal="justify" vertical="top" wrapText="1"/>
    </xf>
    <xf numFmtId="0" fontId="17" fillId="0" borderId="8" xfId="0" applyFont="1" applyFill="1" applyBorder="1" applyAlignment="1">
      <alignment horizontal="right" vertical="top" wrapText="1"/>
    </xf>
    <xf numFmtId="4" fontId="17" fillId="0" borderId="8" xfId="0" applyNumberFormat="1" applyFont="1" applyFill="1" applyBorder="1" applyAlignment="1">
      <alignment horizontal="right" vertical="top"/>
    </xf>
    <xf numFmtId="4" fontId="17" fillId="0" borderId="8" xfId="0" applyNumberFormat="1" applyFont="1" applyFill="1" applyBorder="1" applyAlignment="1">
      <alignment vertical="top"/>
    </xf>
    <xf numFmtId="0" fontId="15" fillId="0" borderId="0" xfId="0" applyFont="1" applyFill="1" applyAlignment="1">
      <alignment horizontal="right" vertical="top" wrapText="1"/>
    </xf>
    <xf numFmtId="0" fontId="17" fillId="0" borderId="0" xfId="0" applyFont="1" applyFill="1" applyAlignment="1">
      <alignment horizontal="right" vertical="top" wrapText="1"/>
    </xf>
    <xf numFmtId="0" fontId="77" fillId="0" borderId="0" xfId="0" applyFont="1" applyFill="1" applyAlignment="1"/>
    <xf numFmtId="0" fontId="62" fillId="0" borderId="0" xfId="0" applyFont="1" applyFill="1" applyAlignment="1">
      <alignment vertical="top"/>
    </xf>
    <xf numFmtId="0" fontId="17" fillId="0" borderId="0" xfId="5" applyFont="1" applyFill="1" applyAlignment="1">
      <alignment horizontal="justify" vertical="top" wrapText="1"/>
    </xf>
    <xf numFmtId="0" fontId="77" fillId="0" borderId="0" xfId="0" applyFont="1" applyFill="1" applyAlignment="1">
      <alignment horizontal="right" vertical="top" wrapText="1"/>
    </xf>
    <xf numFmtId="0" fontId="125" fillId="0" borderId="0" xfId="0" applyFont="1" applyFill="1" applyAlignment="1">
      <alignment horizontal="justify" vertical="top" wrapText="1"/>
    </xf>
    <xf numFmtId="0" fontId="17" fillId="0" borderId="0" xfId="0" applyFont="1" applyFill="1" applyAlignment="1">
      <alignment horizontal="justify" vertical="top"/>
    </xf>
    <xf numFmtId="0" fontId="68" fillId="0" borderId="0" xfId="0" applyFont="1" applyFill="1" applyAlignment="1">
      <alignment horizontal="justify" vertical="top"/>
    </xf>
    <xf numFmtId="0" fontId="54" fillId="0" borderId="0" xfId="0" applyFont="1" applyFill="1" applyAlignment="1">
      <alignment vertical="top" wrapText="1"/>
    </xf>
    <xf numFmtId="0" fontId="54" fillId="0" borderId="0" xfId="0" applyFont="1" applyFill="1" applyAlignment="1">
      <alignment horizontal="right"/>
    </xf>
    <xf numFmtId="4" fontId="54" fillId="0" borderId="0" xfId="0" applyNumberFormat="1" applyFont="1" applyFill="1" applyAlignment="1">
      <alignment horizontal="right" wrapText="1"/>
    </xf>
    <xf numFmtId="4" fontId="17" fillId="0" borderId="0" xfId="0" applyNumberFormat="1" applyFont="1" applyFill="1" applyAlignment="1" applyProtection="1">
      <alignment horizontal="right" wrapText="1"/>
      <protection locked="0"/>
    </xf>
    <xf numFmtId="0" fontId="0" fillId="0" borderId="0" xfId="0" applyFill="1" applyAlignment="1"/>
    <xf numFmtId="4" fontId="17" fillId="0" borderId="0" xfId="0" applyNumberFormat="1" applyFont="1" applyFill="1" applyAlignment="1">
      <alignment horizontal="right" wrapText="1"/>
    </xf>
    <xf numFmtId="0" fontId="17" fillId="0" borderId="0" xfId="0" applyFont="1" applyFill="1" applyAlignment="1">
      <alignment horizontal="right" vertical="center"/>
    </xf>
    <xf numFmtId="0" fontId="40" fillId="0" borderId="0" xfId="0" applyFont="1" applyFill="1" applyAlignment="1">
      <alignment vertical="center"/>
    </xf>
    <xf numFmtId="0" fontId="40" fillId="0" borderId="0" xfId="0" applyFont="1" applyFill="1" applyAlignment="1"/>
    <xf numFmtId="4" fontId="17" fillId="0" borderId="0" xfId="0" applyNumberFormat="1" applyFont="1" applyFill="1" applyAlignment="1"/>
    <xf numFmtId="0" fontId="68" fillId="0" borderId="0" xfId="0" applyFont="1" applyFill="1" applyAlignment="1">
      <alignment horizontal="right" vertical="center"/>
    </xf>
    <xf numFmtId="0" fontId="17" fillId="0" borderId="0" xfId="0" applyFont="1" applyFill="1" applyAlignment="1">
      <alignment vertical="center"/>
    </xf>
    <xf numFmtId="4" fontId="68" fillId="0" borderId="0" xfId="0" applyNumberFormat="1" applyFont="1" applyFill="1" applyAlignment="1"/>
    <xf numFmtId="4" fontId="68" fillId="0" borderId="0" xfId="0" applyNumberFormat="1" applyFont="1" applyFill="1" applyAlignment="1">
      <alignment vertical="top"/>
    </xf>
    <xf numFmtId="0" fontId="68" fillId="0" borderId="0" xfId="0" applyFont="1" applyFill="1" applyAlignment="1"/>
    <xf numFmtId="4" fontId="40" fillId="0" borderId="0" xfId="0" applyNumberFormat="1" applyFont="1" applyFill="1" applyAlignment="1">
      <alignment vertical="top"/>
    </xf>
    <xf numFmtId="2" fontId="17" fillId="0" borderId="0" xfId="0" applyNumberFormat="1" applyFont="1" applyFill="1" applyAlignment="1">
      <alignment horizontal="right" vertical="top"/>
    </xf>
    <xf numFmtId="4" fontId="17" fillId="0" borderId="0" xfId="4" applyNumberFormat="1" applyFont="1" applyFill="1" applyAlignment="1">
      <alignment horizontal="center" wrapText="1"/>
    </xf>
    <xf numFmtId="0" fontId="0" fillId="0" borderId="0" xfId="0" applyFill="1" applyAlignment="1">
      <alignment vertical="top"/>
    </xf>
    <xf numFmtId="4" fontId="17" fillId="0" borderId="0" xfId="4" applyNumberFormat="1" applyFont="1" applyFill="1" applyAlignment="1">
      <alignment horizontal="right" wrapText="1"/>
    </xf>
    <xf numFmtId="49" fontId="40" fillId="0" borderId="0" xfId="0" applyNumberFormat="1" applyFont="1" applyFill="1" applyAlignment="1">
      <alignment horizontal="right" vertical="top"/>
    </xf>
    <xf numFmtId="0" fontId="40" fillId="0" borderId="0" xfId="0" applyFont="1" applyFill="1" applyAlignment="1">
      <alignment vertical="top" wrapText="1"/>
    </xf>
    <xf numFmtId="0" fontId="40" fillId="0" borderId="0" xfId="0" applyFont="1" applyFill="1" applyAlignment="1">
      <alignment horizontal="right" vertical="top" wrapText="1"/>
    </xf>
    <xf numFmtId="4" fontId="40" fillId="0" borderId="0" xfId="0" applyNumberFormat="1" applyFont="1" applyFill="1" applyAlignment="1">
      <alignment horizontal="right" vertical="top"/>
    </xf>
    <xf numFmtId="0" fontId="68" fillId="0" borderId="0" xfId="0" applyFont="1" applyFill="1" applyAlignment="1">
      <alignment horizontal="right" vertical="top"/>
    </xf>
    <xf numFmtId="0" fontId="62" fillId="0" borderId="0" xfId="0" applyFont="1" applyFill="1" applyAlignment="1">
      <alignment horizontal="right"/>
    </xf>
    <xf numFmtId="0" fontId="17" fillId="0" borderId="0" xfId="0" applyFont="1" applyFill="1" applyAlignment="1">
      <alignment horizontal="justify" vertical="justify" wrapText="1"/>
    </xf>
    <xf numFmtId="49" fontId="50" fillId="0" borderId="0" xfId="0" applyNumberFormat="1" applyFont="1" applyFill="1" applyAlignment="1">
      <alignment horizontal="right" vertical="top" wrapText="1"/>
    </xf>
    <xf numFmtId="0" fontId="126" fillId="0" borderId="0" xfId="0" applyFont="1" applyFill="1" applyBorder="1" applyAlignment="1">
      <alignment horizontal="left" vertical="top" wrapText="1"/>
    </xf>
    <xf numFmtId="0" fontId="126" fillId="0" borderId="0" xfId="0" applyFont="1" applyFill="1" applyBorder="1" applyAlignment="1">
      <alignment horizontal="right" vertical="top" wrapText="1"/>
    </xf>
    <xf numFmtId="4" fontId="126" fillId="0" borderId="0" xfId="0" applyNumberFormat="1" applyFont="1" applyFill="1" applyBorder="1" applyAlignment="1">
      <alignment horizontal="right" vertical="top"/>
    </xf>
    <xf numFmtId="49" fontId="17" fillId="0" borderId="0" xfId="0" applyNumberFormat="1" applyFont="1" applyFill="1" applyBorder="1" applyAlignment="1">
      <alignment horizontal="right" vertical="top" wrapText="1"/>
    </xf>
    <xf numFmtId="0" fontId="17" fillId="0" borderId="0" xfId="0" applyFont="1" applyFill="1" applyBorder="1" applyAlignment="1">
      <alignment horizontal="right" vertical="top" wrapText="1"/>
    </xf>
    <xf numFmtId="4" fontId="15" fillId="0" borderId="0" xfId="0" applyNumberFormat="1" applyFont="1" applyFill="1" applyBorder="1" applyAlignment="1">
      <alignment horizontal="left" vertical="top"/>
    </xf>
    <xf numFmtId="4" fontId="17" fillId="0" borderId="0" xfId="0" applyNumberFormat="1" applyFont="1" applyFill="1" applyBorder="1" applyAlignment="1">
      <alignment horizontal="right" vertical="top"/>
    </xf>
    <xf numFmtId="0" fontId="17" fillId="0" borderId="0" xfId="0" applyFont="1" applyFill="1" applyBorder="1" applyAlignment="1"/>
    <xf numFmtId="0" fontId="68" fillId="0" borderId="0" xfId="0" applyFont="1" applyFill="1" applyBorder="1" applyAlignment="1"/>
    <xf numFmtId="0" fontId="15" fillId="0" borderId="0" xfId="0" applyFont="1" applyFill="1" applyAlignment="1">
      <alignment horizontal="justify" vertical="top" wrapText="1"/>
    </xf>
    <xf numFmtId="4" fontId="35" fillId="0" borderId="0" xfId="0" applyNumberFormat="1" applyFont="1" applyFill="1" applyAlignment="1">
      <alignment horizontal="right"/>
    </xf>
    <xf numFmtId="0" fontId="35" fillId="0" borderId="0" xfId="0" applyFont="1" applyFill="1" applyAlignment="1">
      <alignment vertical="top"/>
    </xf>
    <xf numFmtId="0" fontId="125" fillId="0" borderId="0" xfId="0" applyFont="1" applyFill="1" applyAlignment="1">
      <alignment horizontal="right"/>
    </xf>
    <xf numFmtId="4" fontId="125" fillId="0" borderId="0" xfId="0" applyNumberFormat="1" applyFont="1" applyFill="1" applyAlignment="1">
      <alignment horizontal="center" wrapText="1"/>
    </xf>
    <xf numFmtId="4" fontId="125" fillId="0" borderId="0" xfId="0" applyNumberFormat="1" applyFont="1" applyFill="1" applyAlignment="1">
      <alignment horizontal="right" wrapText="1"/>
    </xf>
    <xf numFmtId="0" fontId="17" fillId="0" borderId="8" xfId="0" applyFont="1" applyFill="1" applyBorder="1" applyAlignment="1">
      <alignment vertical="top" wrapText="1"/>
    </xf>
    <xf numFmtId="0" fontId="40" fillId="0" borderId="0" xfId="0" applyFont="1" applyFill="1" applyAlignment="1">
      <alignment horizontal="justify" wrapText="1"/>
    </xf>
    <xf numFmtId="49" fontId="15" fillId="0" borderId="13" xfId="0" applyNumberFormat="1" applyFont="1" applyFill="1" applyBorder="1" applyAlignment="1">
      <alignment horizontal="right" vertical="top"/>
    </xf>
    <xf numFmtId="0" fontId="15" fillId="0" borderId="13" xfId="0" applyFont="1" applyFill="1" applyBorder="1" applyAlignment="1">
      <alignment horizontal="justify" vertical="top" wrapText="1"/>
    </xf>
    <xf numFmtId="0" fontId="15" fillId="0" borderId="13" xfId="0" applyFont="1" applyFill="1" applyBorder="1" applyAlignment="1">
      <alignment horizontal="right" vertical="top" wrapText="1"/>
    </xf>
    <xf numFmtId="4" fontId="15" fillId="0" borderId="13" xfId="0" applyNumberFormat="1" applyFont="1" applyFill="1" applyBorder="1" applyAlignment="1">
      <alignment horizontal="right" vertical="top"/>
    </xf>
    <xf numFmtId="49" fontId="3" fillId="0" borderId="0" xfId="0" applyNumberFormat="1" applyFont="1" applyFill="1" applyAlignment="1">
      <alignment horizontal="right" vertical="top"/>
    </xf>
    <xf numFmtId="49" fontId="19" fillId="0" borderId="0" xfId="0" applyNumberFormat="1" applyFont="1" applyFill="1" applyAlignment="1">
      <alignment horizontal="right" vertical="top"/>
    </xf>
    <xf numFmtId="0" fontId="19" fillId="0" borderId="0" xfId="0" applyFont="1" applyFill="1" applyAlignment="1">
      <alignment vertical="top" wrapText="1"/>
    </xf>
    <xf numFmtId="0" fontId="19" fillId="0" borderId="0" xfId="0" applyFont="1" applyFill="1" applyAlignment="1">
      <alignment vertical="top"/>
    </xf>
    <xf numFmtId="49" fontId="15" fillId="0" borderId="8" xfId="0" applyNumberFormat="1" applyFont="1" applyFill="1" applyBorder="1" applyAlignment="1">
      <alignment horizontal="right" vertical="top"/>
    </xf>
    <xf numFmtId="0" fontId="15" fillId="0" borderId="8" xfId="0" applyFont="1" applyFill="1" applyBorder="1" applyAlignment="1">
      <alignment vertical="top" wrapText="1"/>
    </xf>
    <xf numFmtId="0" fontId="15" fillId="0" borderId="8" xfId="0" applyFont="1" applyFill="1" applyBorder="1" applyAlignment="1">
      <alignment horizontal="right" vertical="top" wrapText="1"/>
    </xf>
    <xf numFmtId="4" fontId="21" fillId="0" borderId="1" xfId="0" applyNumberFormat="1" applyFont="1" applyFill="1" applyBorder="1" applyAlignment="1">
      <alignment vertical="top"/>
    </xf>
    <xf numFmtId="0" fontId="129" fillId="0" borderId="0" xfId="0" applyFont="1" applyAlignment="1">
      <alignment horizontal="center" vertical="top"/>
    </xf>
    <xf numFmtId="0" fontId="130" fillId="0" borderId="0" xfId="0" applyFont="1"/>
    <xf numFmtId="0" fontId="130" fillId="0" borderId="0" xfId="0" applyFont="1" applyFill="1"/>
    <xf numFmtId="0" fontId="129" fillId="0" borderId="0" xfId="0" applyFont="1" applyAlignment="1">
      <alignment vertical="top" wrapText="1"/>
    </xf>
    <xf numFmtId="0" fontId="129" fillId="0" borderId="0" xfId="0" applyFont="1" applyAlignment="1">
      <alignment horizontal="center"/>
    </xf>
    <xf numFmtId="0" fontId="129" fillId="0" borderId="0" xfId="0" applyFont="1"/>
    <xf numFmtId="0" fontId="89" fillId="0" borderId="0" xfId="0" applyFont="1" applyAlignment="1">
      <alignment horizontal="center" vertical="top"/>
    </xf>
    <xf numFmtId="0" fontId="40" fillId="0" borderId="0" xfId="0" applyFont="1" applyAlignment="1">
      <alignment vertical="top" wrapText="1"/>
    </xf>
    <xf numFmtId="0" fontId="40" fillId="0" borderId="14" xfId="0" applyFont="1" applyBorder="1" applyAlignment="1">
      <alignment horizontal="center" vertical="center" wrapText="1"/>
    </xf>
    <xf numFmtId="0" fontId="131" fillId="0" borderId="0" xfId="0" applyFont="1" applyAlignment="1">
      <alignment horizontal="center" vertical="top"/>
    </xf>
    <xf numFmtId="0" fontId="0" fillId="0" borderId="0" xfId="0" applyAlignment="1">
      <alignment vertical="top" wrapText="1"/>
    </xf>
    <xf numFmtId="0" fontId="0" fillId="0" borderId="0" xfId="0" applyBorder="1" applyAlignment="1">
      <alignment horizontal="center" vertical="center" wrapText="1"/>
    </xf>
    <xf numFmtId="0" fontId="0" fillId="0" borderId="0" xfId="0" applyAlignment="1">
      <alignment horizontal="center"/>
    </xf>
    <xf numFmtId="0" fontId="132" fillId="7" borderId="0" xfId="0" applyFont="1" applyFill="1" applyAlignment="1">
      <alignment horizontal="center" vertical="top"/>
    </xf>
    <xf numFmtId="0" fontId="132" fillId="7" borderId="0" xfId="0" applyFont="1" applyFill="1" applyAlignment="1">
      <alignment vertical="top" wrapText="1"/>
    </xf>
    <xf numFmtId="0" fontId="132" fillId="7" borderId="0" xfId="0" applyFont="1" applyFill="1" applyAlignment="1">
      <alignment horizontal="center"/>
    </xf>
    <xf numFmtId="0" fontId="132" fillId="7" borderId="0" xfId="0" applyFont="1" applyFill="1"/>
    <xf numFmtId="0" fontId="40" fillId="0" borderId="0" xfId="0" applyFont="1" applyAlignment="1">
      <alignment horizontal="center" vertical="top"/>
    </xf>
    <xf numFmtId="0" fontId="40" fillId="0" borderId="0" xfId="0" applyFont="1" applyAlignment="1">
      <alignment horizontal="justify" vertical="top" wrapText="1"/>
    </xf>
    <xf numFmtId="0" fontId="40" fillId="0" borderId="0" xfId="0" applyFont="1" applyBorder="1" applyAlignment="1">
      <alignment horizontal="center"/>
    </xf>
    <xf numFmtId="0" fontId="40" fillId="0" borderId="0" xfId="0" applyFont="1" applyBorder="1"/>
    <xf numFmtId="0" fontId="40" fillId="0" borderId="15" xfId="0" applyFont="1" applyBorder="1" applyAlignment="1">
      <alignment horizontal="center"/>
    </xf>
    <xf numFmtId="4" fontId="40" fillId="0" borderId="15" xfId="0" applyNumberFormat="1" applyFont="1" applyBorder="1" applyAlignment="1">
      <alignment horizontal="right"/>
    </xf>
    <xf numFmtId="4" fontId="40" fillId="0" borderId="0" xfId="0" applyNumberFormat="1" applyFont="1" applyBorder="1" applyAlignment="1">
      <alignment horizontal="right"/>
    </xf>
    <xf numFmtId="0" fontId="0" fillId="0" borderId="0" xfId="0" applyBorder="1"/>
    <xf numFmtId="0" fontId="40" fillId="0" borderId="0" xfId="0" applyNumberFormat="1" applyFont="1" applyAlignment="1">
      <alignment horizontal="justify" vertical="top" wrapText="1"/>
    </xf>
    <xf numFmtId="0" fontId="40" fillId="0" borderId="16" xfId="0" applyFont="1" applyBorder="1" applyAlignment="1">
      <alignment horizontal="center"/>
    </xf>
    <xf numFmtId="4" fontId="40" fillId="0" borderId="16" xfId="0" applyNumberFormat="1" applyFont="1" applyBorder="1" applyAlignment="1">
      <alignment horizontal="right"/>
    </xf>
    <xf numFmtId="0" fontId="0" fillId="0" borderId="0" xfId="0" applyFont="1"/>
    <xf numFmtId="0" fontId="0" fillId="0" borderId="0" xfId="0" applyFont="1" applyFill="1"/>
    <xf numFmtId="49" fontId="89" fillId="0" borderId="17" xfId="0" applyNumberFormat="1" applyFont="1" applyBorder="1" applyAlignment="1">
      <alignment horizontal="justify" vertical="top" wrapText="1"/>
    </xf>
    <xf numFmtId="49" fontId="40" fillId="0" borderId="18" xfId="0" applyNumberFormat="1" applyFont="1" applyFill="1" applyBorder="1" applyAlignment="1">
      <alignment horizontal="center" wrapText="1"/>
    </xf>
    <xf numFmtId="1" fontId="40" fillId="0" borderId="18" xfId="0" applyNumberFormat="1" applyFont="1" applyBorder="1" applyAlignment="1">
      <alignment horizontal="center" wrapText="1"/>
    </xf>
    <xf numFmtId="4" fontId="89" fillId="0" borderId="19" xfId="0" applyNumberFormat="1" applyFont="1" applyBorder="1" applyAlignment="1">
      <alignment horizontal="right"/>
    </xf>
    <xf numFmtId="49" fontId="89" fillId="0" borderId="0" xfId="0" applyNumberFormat="1" applyFont="1" applyBorder="1" applyAlignment="1">
      <alignment horizontal="justify" vertical="top" wrapText="1"/>
    </xf>
    <xf numFmtId="49" fontId="40" fillId="0" borderId="0" xfId="0" applyNumberFormat="1" applyFont="1" applyFill="1" applyBorder="1" applyAlignment="1">
      <alignment horizontal="center" wrapText="1"/>
    </xf>
    <xf numFmtId="1" fontId="40" fillId="0" borderId="0" xfId="0" applyNumberFormat="1" applyFont="1" applyBorder="1" applyAlignment="1">
      <alignment horizontal="center" wrapText="1"/>
    </xf>
    <xf numFmtId="0" fontId="89" fillId="7" borderId="0" xfId="0" applyFont="1" applyFill="1" applyAlignment="1">
      <alignment horizontal="center" vertical="top"/>
    </xf>
    <xf numFmtId="0" fontId="89" fillId="7" borderId="0" xfId="0" applyFont="1" applyFill="1" applyAlignment="1">
      <alignment horizontal="justify" vertical="top" wrapText="1"/>
    </xf>
    <xf numFmtId="0" fontId="40" fillId="7" borderId="0" xfId="0" applyFont="1" applyFill="1" applyBorder="1" applyAlignment="1">
      <alignment horizontal="center"/>
    </xf>
    <xf numFmtId="4" fontId="40" fillId="7" borderId="0" xfId="0" applyNumberFormat="1" applyFont="1" applyFill="1" applyBorder="1" applyAlignment="1">
      <alignment horizontal="right"/>
    </xf>
    <xf numFmtId="0" fontId="40" fillId="0" borderId="0" xfId="0" applyFont="1" applyFill="1" applyAlignment="1">
      <alignment horizontal="center" vertical="top"/>
    </xf>
    <xf numFmtId="0" fontId="40" fillId="0" borderId="0" xfId="0" applyFont="1" applyFill="1" applyAlignment="1">
      <alignment horizontal="justify" vertical="top" wrapText="1"/>
    </xf>
    <xf numFmtId="0" fontId="40" fillId="0" borderId="15" xfId="0" applyFont="1" applyFill="1" applyBorder="1" applyAlignment="1">
      <alignment horizontal="center"/>
    </xf>
    <xf numFmtId="4" fontId="40" fillId="0" borderId="15" xfId="0" applyNumberFormat="1" applyFont="1" applyFill="1" applyBorder="1" applyAlignment="1">
      <alignment horizontal="right"/>
    </xf>
    <xf numFmtId="0" fontId="84" fillId="0" borderId="0" xfId="0" applyFont="1" applyFill="1" applyAlignment="1">
      <alignment horizontal="center" vertical="top"/>
    </xf>
    <xf numFmtId="0" fontId="83" fillId="0" borderId="0" xfId="0" applyNumberFormat="1" applyFont="1" applyFill="1" applyAlignment="1">
      <alignment horizontal="justify" vertical="top" wrapText="1"/>
    </xf>
    <xf numFmtId="0" fontId="84" fillId="0" borderId="0" xfId="0" applyFont="1" applyFill="1" applyBorder="1" applyAlignment="1">
      <alignment horizontal="center"/>
    </xf>
    <xf numFmtId="4" fontId="84" fillId="0" borderId="0" xfId="0" applyNumberFormat="1" applyFont="1" applyFill="1" applyBorder="1" applyAlignment="1">
      <alignment horizontal="right"/>
    </xf>
    <xf numFmtId="0" fontId="133" fillId="0" borderId="0" xfId="0" applyFont="1" applyFill="1"/>
    <xf numFmtId="0" fontId="40" fillId="0" borderId="0" xfId="0" applyNumberFormat="1" applyFont="1" applyFill="1" applyAlignment="1">
      <alignment horizontal="justify" vertical="top" wrapText="1"/>
    </xf>
    <xf numFmtId="0" fontId="134" fillId="0" borderId="0" xfId="0" applyNumberFormat="1" applyFont="1" applyFill="1" applyAlignment="1">
      <alignment horizontal="justify" vertical="top" wrapText="1"/>
    </xf>
    <xf numFmtId="0" fontId="0" fillId="0" borderId="15" xfId="0" applyBorder="1"/>
    <xf numFmtId="0" fontId="40" fillId="0" borderId="0" xfId="0" applyFont="1" applyFill="1" applyAlignment="1">
      <alignment horizontal="justify" vertical="top"/>
    </xf>
    <xf numFmtId="0" fontId="40" fillId="0" borderId="0" xfId="0" applyFont="1" applyFill="1" applyAlignment="1">
      <alignment horizontal="justify" vertical="center"/>
    </xf>
    <xf numFmtId="0" fontId="40" fillId="0" borderId="0" xfId="0" applyFont="1"/>
    <xf numFmtId="0" fontId="132" fillId="0" borderId="0" xfId="0" applyFont="1" applyAlignment="1">
      <alignment horizontal="justify" vertical="top" wrapText="1"/>
    </xf>
    <xf numFmtId="0" fontId="40" fillId="14" borderId="15" xfId="0" applyFont="1" applyFill="1" applyBorder="1" applyAlignment="1">
      <alignment horizontal="center"/>
    </xf>
    <xf numFmtId="0" fontId="40" fillId="14" borderId="0" xfId="0" applyFont="1" applyFill="1" applyBorder="1" applyAlignment="1">
      <alignment horizontal="center" vertical="top"/>
    </xf>
    <xf numFmtId="0" fontId="40" fillId="14" borderId="0" xfId="0" applyFont="1" applyFill="1" applyBorder="1" applyAlignment="1">
      <alignment horizontal="center"/>
    </xf>
    <xf numFmtId="4" fontId="40" fillId="14" borderId="0" xfId="0" applyNumberFormat="1" applyFont="1" applyFill="1" applyBorder="1" applyAlignment="1">
      <alignment horizontal="right"/>
    </xf>
    <xf numFmtId="0" fontId="89" fillId="0" borderId="17" xfId="0" applyFont="1" applyBorder="1" applyAlignment="1">
      <alignment horizontal="justify" vertical="top" wrapText="1"/>
    </xf>
    <xf numFmtId="0" fontId="40" fillId="14" borderId="18" xfId="0" applyFont="1" applyFill="1" applyBorder="1" applyAlignment="1">
      <alignment horizontal="center"/>
    </xf>
    <xf numFmtId="0" fontId="89" fillId="0" borderId="0" xfId="0" applyFont="1" applyBorder="1" applyAlignment="1">
      <alignment horizontal="justify" vertical="top" wrapText="1"/>
    </xf>
    <xf numFmtId="0" fontId="89" fillId="14" borderId="0" xfId="0" applyFont="1" applyFill="1" applyAlignment="1">
      <alignment horizontal="center" vertical="top"/>
    </xf>
    <xf numFmtId="0" fontId="89" fillId="14" borderId="0" xfId="0" applyFont="1" applyFill="1" applyAlignment="1">
      <alignment horizontal="justify" vertical="top" wrapText="1"/>
    </xf>
    <xf numFmtId="0" fontId="40" fillId="0" borderId="0" xfId="0" applyFont="1" applyBorder="1" applyAlignment="1">
      <alignment horizontal="center" vertical="top"/>
    </xf>
    <xf numFmtId="0" fontId="40" fillId="0" borderId="0" xfId="0" applyFont="1" applyBorder="1" applyAlignment="1">
      <alignment horizontal="justify" vertical="top" wrapText="1"/>
    </xf>
    <xf numFmtId="0" fontId="89" fillId="0" borderId="0" xfId="0" applyFont="1" applyAlignment="1">
      <alignment horizontal="center"/>
    </xf>
    <xf numFmtId="4" fontId="89" fillId="0" borderId="0" xfId="0" applyNumberFormat="1" applyFont="1" applyAlignment="1">
      <alignment horizontal="right"/>
    </xf>
    <xf numFmtId="0" fontId="89" fillId="0" borderId="0" xfId="0" applyFont="1" applyBorder="1" applyAlignment="1">
      <alignment horizontal="center"/>
    </xf>
    <xf numFmtId="0" fontId="40" fillId="0" borderId="6" xfId="0" applyFont="1" applyBorder="1" applyAlignment="1">
      <alignment horizontal="left"/>
    </xf>
    <xf numFmtId="0" fontId="89" fillId="0" borderId="6" xfId="0" applyFont="1" applyBorder="1" applyAlignment="1">
      <alignment horizontal="center"/>
    </xf>
    <xf numFmtId="0" fontId="89" fillId="0" borderId="0" xfId="0" applyFont="1" applyAlignment="1">
      <alignment horizontal="justify" vertical="top" wrapText="1"/>
    </xf>
    <xf numFmtId="0" fontId="40" fillId="0" borderId="0" xfId="0" applyFont="1" applyAlignment="1">
      <alignment horizontal="center"/>
    </xf>
    <xf numFmtId="4" fontId="40" fillId="0" borderId="0" xfId="0" applyNumberFormat="1" applyFont="1" applyAlignment="1">
      <alignment horizontal="right"/>
    </xf>
    <xf numFmtId="0" fontId="40" fillId="0" borderId="0" xfId="0" applyFont="1" applyAlignment="1">
      <alignment horizontal="justify" vertical="justify" wrapText="1"/>
    </xf>
    <xf numFmtId="0" fontId="40" fillId="0" borderId="17" xfId="0" applyFont="1" applyBorder="1" applyAlignment="1">
      <alignment horizontal="center" vertical="top"/>
    </xf>
    <xf numFmtId="0" fontId="89" fillId="14" borderId="18" xfId="0" applyFont="1" applyFill="1" applyBorder="1" applyAlignment="1">
      <alignment vertical="top" wrapText="1"/>
    </xf>
    <xf numFmtId="0" fontId="40" fillId="0" borderId="18" xfId="0" applyFont="1" applyBorder="1" applyAlignment="1">
      <alignment horizontal="center"/>
    </xf>
    <xf numFmtId="0" fontId="89" fillId="0" borderId="20" xfId="0" applyFont="1" applyBorder="1" applyAlignment="1">
      <alignment horizontal="center" vertical="top"/>
    </xf>
    <xf numFmtId="0" fontId="40" fillId="0" borderId="21" xfId="0" applyFont="1" applyBorder="1" applyAlignment="1">
      <alignment vertical="top" wrapText="1"/>
    </xf>
    <xf numFmtId="0" fontId="40" fillId="0" borderId="21" xfId="0" applyFont="1" applyBorder="1" applyAlignment="1">
      <alignment horizontal="center"/>
    </xf>
    <xf numFmtId="4" fontId="40" fillId="0" borderId="21" xfId="0" applyNumberFormat="1" applyFont="1" applyBorder="1" applyAlignment="1">
      <alignment horizontal="right"/>
    </xf>
    <xf numFmtId="4" fontId="40" fillId="0" borderId="22" xfId="0" applyNumberFormat="1" applyFont="1" applyBorder="1" applyAlignment="1">
      <alignment horizontal="right"/>
    </xf>
    <xf numFmtId="0" fontId="89" fillId="0" borderId="23" xfId="0" applyFont="1" applyBorder="1" applyAlignment="1">
      <alignment horizontal="center" vertical="top"/>
    </xf>
    <xf numFmtId="0" fontId="136" fillId="0" borderId="0" xfId="0" applyFont="1" applyBorder="1" applyAlignment="1">
      <alignment vertical="top" wrapText="1"/>
    </xf>
    <xf numFmtId="4" fontId="40" fillId="0" borderId="24" xfId="0" applyNumberFormat="1" applyFont="1" applyBorder="1" applyAlignment="1">
      <alignment horizontal="right"/>
    </xf>
    <xf numFmtId="0" fontId="40" fillId="0" borderId="0" xfId="0" applyFont="1" applyBorder="1" applyAlignment="1">
      <alignment vertical="top" wrapText="1"/>
    </xf>
    <xf numFmtId="0" fontId="89" fillId="0" borderId="0" xfId="0" applyFont="1" applyBorder="1" applyAlignment="1">
      <alignment vertical="top" wrapText="1"/>
    </xf>
    <xf numFmtId="4" fontId="40" fillId="0" borderId="25" xfId="0" applyNumberFormat="1" applyFont="1" applyBorder="1" applyAlignment="1">
      <alignment horizontal="right"/>
    </xf>
    <xf numFmtId="0" fontId="40" fillId="0" borderId="26" xfId="0" applyFont="1" applyBorder="1" applyAlignment="1">
      <alignment horizontal="center"/>
    </xf>
    <xf numFmtId="4" fontId="40" fillId="0" borderId="26" xfId="0" applyNumberFormat="1" applyFont="1" applyBorder="1" applyAlignment="1">
      <alignment horizontal="right"/>
    </xf>
    <xf numFmtId="4" fontId="40" fillId="0" borderId="27" xfId="0" applyNumberFormat="1" applyFont="1" applyBorder="1" applyAlignment="1">
      <alignment horizontal="right"/>
    </xf>
    <xf numFmtId="0" fontId="89" fillId="0" borderId="3" xfId="0" applyFont="1" applyBorder="1" applyAlignment="1">
      <alignment horizontal="left"/>
    </xf>
    <xf numFmtId="0" fontId="40" fillId="0" borderId="2" xfId="0" applyFont="1" applyBorder="1" applyAlignment="1">
      <alignment horizontal="center"/>
    </xf>
    <xf numFmtId="4" fontId="40" fillId="0" borderId="5" xfId="0" applyNumberFormat="1" applyFont="1" applyBorder="1" applyAlignment="1">
      <alignment horizontal="right"/>
    </xf>
    <xf numFmtId="4" fontId="89" fillId="0" borderId="1" xfId="0" applyNumberFormat="1" applyFont="1" applyBorder="1" applyAlignment="1">
      <alignment horizontal="right"/>
    </xf>
    <xf numFmtId="0" fontId="40" fillId="0" borderId="3" xfId="0" applyFont="1" applyBorder="1" applyAlignment="1">
      <alignment horizontal="left"/>
    </xf>
    <xf numFmtId="4" fontId="40" fillId="0" borderId="2" xfId="0" applyNumberFormat="1" applyFont="1" applyBorder="1" applyAlignment="1">
      <alignment horizontal="right"/>
    </xf>
    <xf numFmtId="4" fontId="40" fillId="0" borderId="1" xfId="0" applyNumberFormat="1" applyFont="1" applyBorder="1" applyAlignment="1">
      <alignment horizontal="right"/>
    </xf>
    <xf numFmtId="0" fontId="131" fillId="0" borderId="28" xfId="0" applyFont="1" applyBorder="1" applyAlignment="1">
      <alignment horizontal="center" vertical="top"/>
    </xf>
    <xf numFmtId="0" fontId="0" fillId="0" borderId="6" xfId="0" applyBorder="1" applyAlignment="1">
      <alignment vertical="top" wrapText="1"/>
    </xf>
    <xf numFmtId="0" fontId="131" fillId="0" borderId="6" xfId="0" applyFont="1" applyBorder="1" applyAlignment="1">
      <alignment horizontal="center"/>
    </xf>
    <xf numFmtId="0" fontId="0" fillId="0" borderId="6" xfId="0" applyBorder="1" applyAlignment="1">
      <alignment horizontal="center"/>
    </xf>
    <xf numFmtId="4" fontId="0" fillId="0" borderId="6" xfId="0" applyNumberFormat="1" applyBorder="1" applyAlignment="1">
      <alignment horizontal="right"/>
    </xf>
    <xf numFmtId="4" fontId="0" fillId="0" borderId="10" xfId="0" applyNumberFormat="1" applyBorder="1" applyAlignment="1">
      <alignment horizontal="right"/>
    </xf>
    <xf numFmtId="0" fontId="131" fillId="0" borderId="0" xfId="0" applyFont="1" applyBorder="1" applyAlignment="1">
      <alignment horizontal="center" vertical="top"/>
    </xf>
    <xf numFmtId="0" fontId="0" fillId="0" borderId="0" xfId="0" applyBorder="1" applyAlignment="1">
      <alignment vertical="top" wrapText="1"/>
    </xf>
    <xf numFmtId="0" fontId="131" fillId="0" borderId="0" xfId="0" applyFont="1" applyBorder="1" applyAlignment="1">
      <alignment horizontal="center"/>
    </xf>
    <xf numFmtId="0" fontId="0" fillId="0" borderId="0" xfId="0" applyBorder="1" applyAlignment="1">
      <alignment horizontal="center"/>
    </xf>
    <xf numFmtId="0" fontId="131" fillId="0" borderId="0" xfId="0" applyFont="1" applyBorder="1" applyAlignment="1">
      <alignment vertical="top" wrapText="1"/>
    </xf>
    <xf numFmtId="4" fontId="4" fillId="0" borderId="0" xfId="4" applyNumberFormat="1" applyFont="1" applyFill="1" applyBorder="1" applyAlignment="1" applyProtection="1">
      <protection locked="0"/>
    </xf>
    <xf numFmtId="4" fontId="4" fillId="0" borderId="1" xfId="4" applyNumberFormat="1" applyFont="1" applyFill="1" applyBorder="1" applyAlignment="1" applyProtection="1">
      <protection locked="0"/>
    </xf>
    <xf numFmtId="165" fontId="4" fillId="0" borderId="0" xfId="4" applyNumberFormat="1" applyFont="1" applyFill="1" applyBorder="1" applyAlignment="1" applyProtection="1">
      <protection locked="0"/>
    </xf>
    <xf numFmtId="3" fontId="4" fillId="0" borderId="0" xfId="4" applyNumberFormat="1" applyFont="1" applyFill="1" applyBorder="1" applyAlignment="1" applyProtection="1">
      <alignment horizontal="right"/>
      <protection locked="0"/>
    </xf>
    <xf numFmtId="4" fontId="4" fillId="0" borderId="1" xfId="4" applyNumberFormat="1" applyFont="1" applyFill="1" applyBorder="1" applyAlignment="1" applyProtection="1">
      <alignment horizontal="right"/>
      <protection locked="0"/>
    </xf>
    <xf numFmtId="3" fontId="4" fillId="0" borderId="0" xfId="4" applyNumberFormat="1" applyFont="1" applyFill="1" applyBorder="1" applyAlignment="1" applyProtection="1">
      <protection locked="0"/>
    </xf>
    <xf numFmtId="3" fontId="7" fillId="0" borderId="0" xfId="4" applyNumberFormat="1" applyFont="1" applyFill="1" applyBorder="1" applyAlignment="1" applyProtection="1">
      <protection locked="0"/>
    </xf>
    <xf numFmtId="165" fontId="7" fillId="0" borderId="0" xfId="4" applyNumberFormat="1" applyFont="1" applyFill="1" applyBorder="1" applyAlignment="1" applyProtection="1">
      <protection locked="0"/>
    </xf>
    <xf numFmtId="0" fontId="4" fillId="0" borderId="0" xfId="0" applyFont="1" applyFill="1" applyBorder="1" applyAlignment="1" applyProtection="1">
      <alignment horizontal="justify"/>
      <protection locked="0"/>
    </xf>
    <xf numFmtId="3" fontId="7" fillId="0" borderId="0" xfId="4" applyNumberFormat="1" applyFont="1" applyFill="1" applyBorder="1" applyAlignment="1" applyProtection="1">
      <alignment horizontal="right"/>
      <protection locked="0"/>
    </xf>
    <xf numFmtId="4" fontId="4" fillId="0" borderId="0" xfId="0" applyNumberFormat="1" applyFont="1" applyFill="1" applyBorder="1" applyProtection="1">
      <protection locked="0"/>
    </xf>
    <xf numFmtId="4" fontId="4" fillId="0" borderId="1" xfId="0" applyNumberFormat="1" applyFont="1" applyFill="1" applyBorder="1" applyProtection="1">
      <protection locked="0"/>
    </xf>
    <xf numFmtId="4" fontId="61" fillId="0" borderId="0" xfId="4" applyNumberFormat="1" applyFont="1" applyFill="1" applyBorder="1" applyAlignment="1" applyProtection="1">
      <alignment horizontal="right"/>
      <protection locked="0"/>
    </xf>
    <xf numFmtId="0" fontId="7" fillId="0" borderId="0" xfId="0" applyFont="1" applyFill="1" applyBorder="1" applyAlignment="1" applyProtection="1">
      <alignment horizontal="justify"/>
      <protection locked="0"/>
    </xf>
    <xf numFmtId="0" fontId="7" fillId="0" borderId="0" xfId="0" applyFont="1" applyFill="1" applyBorder="1" applyAlignment="1" applyProtection="1">
      <alignment horizontal="center"/>
      <protection locked="0"/>
    </xf>
    <xf numFmtId="0" fontId="4" fillId="0" borderId="1" xfId="0" applyFont="1" applyFill="1" applyBorder="1" applyAlignment="1" applyProtection="1">
      <alignment horizontal="justify"/>
      <protection locked="0"/>
    </xf>
    <xf numFmtId="4" fontId="4" fillId="0" borderId="0" xfId="0" applyNumberFormat="1" applyFont="1" applyFill="1" applyBorder="1" applyAlignment="1" applyProtection="1">
      <protection locked="0"/>
    </xf>
    <xf numFmtId="4" fontId="4" fillId="0" borderId="1" xfId="4" applyNumberFormat="1" applyFont="1" applyFill="1" applyBorder="1" applyAlignment="1" applyProtection="1">
      <alignment horizontal="center" vertical="top" wrapText="1"/>
      <protection locked="0"/>
    </xf>
    <xf numFmtId="4" fontId="7" fillId="0" borderId="0" xfId="0" applyNumberFormat="1" applyFont="1" applyFill="1" applyBorder="1" applyAlignment="1" applyProtection="1">
      <alignment horizontal="center" wrapText="1" readingOrder="1"/>
      <protection locked="0"/>
    </xf>
    <xf numFmtId="4" fontId="18" fillId="0" borderId="0" xfId="0" applyNumberFormat="1" applyFont="1" applyFill="1" applyAlignment="1" applyProtection="1">
      <alignment horizontal="right"/>
      <protection locked="0"/>
    </xf>
    <xf numFmtId="4" fontId="4" fillId="0" borderId="0" xfId="0" applyNumberFormat="1" applyFont="1" applyFill="1" applyAlignment="1" applyProtection="1">
      <alignment horizontal="right"/>
      <protection locked="0"/>
    </xf>
    <xf numFmtId="0" fontId="4" fillId="0" borderId="0" xfId="0" applyFont="1" applyFill="1" applyAlignment="1" applyProtection="1">
      <alignment horizontal="center"/>
      <protection locked="0"/>
    </xf>
    <xf numFmtId="4" fontId="4" fillId="0" borderId="0" xfId="0" applyNumberFormat="1" applyFont="1" applyFill="1" applyBorder="1" applyAlignment="1" applyProtection="1">
      <alignment horizontal="center" vertical="top" readingOrder="1"/>
      <protection locked="0"/>
    </xf>
    <xf numFmtId="4" fontId="4" fillId="0" borderId="1" xfId="0" applyNumberFormat="1" applyFont="1" applyFill="1" applyBorder="1" applyAlignment="1" applyProtection="1">
      <alignment horizontal="right" readingOrder="1"/>
      <protection locked="0"/>
    </xf>
    <xf numFmtId="4"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vertical="center"/>
      <protection locked="0"/>
    </xf>
    <xf numFmtId="0" fontId="79" fillId="0" borderId="0" xfId="0" applyFont="1" applyFill="1" applyProtection="1">
      <protection locked="0"/>
    </xf>
    <xf numFmtId="2" fontId="4" fillId="0" borderId="1" xfId="0" applyNumberFormat="1" applyFont="1" applyFill="1" applyBorder="1" applyAlignment="1" applyProtection="1">
      <alignment horizontal="right"/>
      <protection locked="0"/>
    </xf>
    <xf numFmtId="4" fontId="4" fillId="0" borderId="0" xfId="4"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justify" vertical="top"/>
      <protection locked="0"/>
    </xf>
    <xf numFmtId="4" fontId="4" fillId="0" borderId="1" xfId="0" applyNumberFormat="1" applyFont="1" applyFill="1" applyBorder="1" applyAlignment="1" applyProtection="1">
      <protection locked="0"/>
    </xf>
    <xf numFmtId="165" fontId="4" fillId="0" borderId="1" xfId="0" applyNumberFormat="1" applyFont="1" applyFill="1" applyBorder="1" applyProtection="1">
      <protection locked="0"/>
    </xf>
    <xf numFmtId="165" fontId="4" fillId="0" borderId="0" xfId="0" applyNumberFormat="1" applyFont="1" applyFill="1" applyBorder="1" applyProtection="1">
      <protection locked="0"/>
    </xf>
    <xf numFmtId="165" fontId="7" fillId="0" borderId="0" xfId="0" applyNumberFormat="1" applyFont="1" applyFill="1" applyBorder="1" applyProtection="1">
      <protection locked="0"/>
    </xf>
    <xf numFmtId="0" fontId="7" fillId="0" borderId="0" xfId="0" applyFont="1" applyFill="1" applyProtection="1">
      <protection locked="0"/>
    </xf>
    <xf numFmtId="165" fontId="19" fillId="0" borderId="0" xfId="0" applyNumberFormat="1" applyFont="1" applyFill="1" applyBorder="1" applyProtection="1">
      <protection locked="0"/>
    </xf>
    <xf numFmtId="0" fontId="66" fillId="0" borderId="0" xfId="0" applyFont="1" applyFill="1" applyProtection="1">
      <protection locked="0"/>
    </xf>
    <xf numFmtId="2" fontId="4" fillId="0" borderId="1" xfId="0" applyNumberFormat="1" applyFont="1" applyFill="1" applyBorder="1" applyProtection="1">
      <protection locked="0"/>
    </xf>
    <xf numFmtId="0" fontId="9" fillId="0" borderId="0" xfId="0" applyFont="1" applyFill="1" applyProtection="1">
      <protection locked="0"/>
    </xf>
    <xf numFmtId="4" fontId="7" fillId="0" borderId="0" xfId="4" applyNumberFormat="1" applyFont="1" applyFill="1" applyBorder="1" applyAlignment="1" applyProtection="1">
      <alignment horizontal="justify"/>
      <protection locked="0"/>
    </xf>
    <xf numFmtId="40" fontId="4" fillId="0" borderId="0" xfId="4" applyFont="1" applyFill="1" applyBorder="1" applyAlignment="1" applyProtection="1">
      <alignment horizontal="right"/>
      <protection locked="0"/>
    </xf>
    <xf numFmtId="40" fontId="4" fillId="0" borderId="0" xfId="4" applyFont="1" applyFill="1" applyBorder="1" applyAlignment="1" applyProtection="1">
      <alignment horizontal="center"/>
      <protection locked="0"/>
    </xf>
    <xf numFmtId="40" fontId="7" fillId="0" borderId="0" xfId="4" applyFont="1" applyFill="1" applyBorder="1" applyAlignment="1" applyProtection="1">
      <alignment horizontal="right"/>
      <protection locked="0"/>
    </xf>
    <xf numFmtId="38" fontId="4" fillId="0" borderId="0" xfId="4" applyNumberFormat="1" applyFont="1" applyFill="1" applyBorder="1" applyAlignment="1" applyProtection="1">
      <alignment horizontal="right"/>
      <protection locked="0"/>
    </xf>
    <xf numFmtId="0" fontId="7" fillId="0" borderId="0" xfId="0" applyFont="1" applyFill="1" applyBorder="1" applyAlignment="1" applyProtection="1">
      <alignment wrapText="1"/>
      <protection locked="0"/>
    </xf>
    <xf numFmtId="0" fontId="8" fillId="0" borderId="0" xfId="0" applyFont="1" applyFill="1" applyBorder="1" applyAlignment="1" applyProtection="1">
      <alignment wrapText="1"/>
      <protection locked="0"/>
    </xf>
    <xf numFmtId="4" fontId="82" fillId="0" borderId="1" xfId="0" applyNumberFormat="1" applyFont="1" applyFill="1" applyBorder="1" applyProtection="1">
      <protection locked="0"/>
    </xf>
    <xf numFmtId="4" fontId="82" fillId="0" borderId="0" xfId="0" applyNumberFormat="1" applyFont="1" applyFill="1" applyProtection="1">
      <protection locked="0"/>
    </xf>
    <xf numFmtId="4" fontId="82" fillId="0" borderId="0" xfId="0" applyNumberFormat="1" applyFont="1" applyFill="1" applyBorder="1" applyProtection="1">
      <protection locked="0"/>
    </xf>
    <xf numFmtId="4" fontId="82" fillId="0" borderId="5" xfId="0" applyNumberFormat="1" applyFont="1" applyFill="1" applyBorder="1" applyAlignment="1" applyProtection="1">
      <alignment horizontal="justify"/>
      <protection locked="0"/>
    </xf>
    <xf numFmtId="4" fontId="18" fillId="0" borderId="1" xfId="4" applyNumberFormat="1" applyFont="1" applyFill="1" applyBorder="1" applyAlignment="1" applyProtection="1">
      <alignment horizontal="center" vertical="top" wrapText="1"/>
      <protection locked="0"/>
    </xf>
    <xf numFmtId="4" fontId="19" fillId="0" borderId="0" xfId="0" applyNumberFormat="1" applyFont="1" applyFill="1" applyProtection="1">
      <protection locked="0"/>
    </xf>
    <xf numFmtId="0" fontId="18" fillId="0" borderId="0" xfId="0" applyFont="1" applyFill="1" applyProtection="1">
      <protection locked="0"/>
    </xf>
    <xf numFmtId="0" fontId="18" fillId="0" borderId="0" xfId="0" applyFont="1" applyProtection="1">
      <protection locked="0"/>
    </xf>
    <xf numFmtId="4" fontId="18" fillId="0" borderId="1" xfId="0" applyNumberFormat="1" applyFont="1" applyFill="1" applyBorder="1" applyProtection="1">
      <protection locked="0"/>
    </xf>
    <xf numFmtId="4" fontId="82" fillId="0" borderId="1" xfId="0" applyNumberFormat="1" applyFont="1" applyFill="1" applyBorder="1" applyAlignment="1" applyProtection="1">
      <alignment horizontal="justify"/>
      <protection locked="0"/>
    </xf>
    <xf numFmtId="4" fontId="33" fillId="0" borderId="0" xfId="0" applyNumberFormat="1" applyFont="1" applyFill="1" applyProtection="1">
      <protection locked="0"/>
    </xf>
    <xf numFmtId="0" fontId="95" fillId="0" borderId="0" xfId="0" applyFont="1" applyFill="1" applyProtection="1">
      <protection locked="0"/>
    </xf>
    <xf numFmtId="4" fontId="59" fillId="0" borderId="0" xfId="0" applyNumberFormat="1" applyFont="1" applyFill="1" applyProtection="1">
      <protection locked="0"/>
    </xf>
    <xf numFmtId="4" fontId="18" fillId="0" borderId="0" xfId="4" applyNumberFormat="1" applyFont="1" applyFill="1" applyBorder="1" applyAlignment="1" applyProtection="1">
      <alignment horizontal="center" vertical="top" wrapText="1"/>
      <protection locked="0"/>
    </xf>
    <xf numFmtId="0" fontId="17" fillId="0" borderId="0" xfId="0" applyFont="1" applyFill="1" applyProtection="1">
      <protection locked="0"/>
    </xf>
    <xf numFmtId="0" fontId="40" fillId="0" borderId="0" xfId="0" applyFont="1" applyFill="1" applyProtection="1">
      <protection locked="0"/>
    </xf>
    <xf numFmtId="2" fontId="17" fillId="0" borderId="1" xfId="0" applyNumberFormat="1" applyFont="1" applyFill="1" applyBorder="1" applyProtection="1">
      <protection locked="0"/>
    </xf>
    <xf numFmtId="0" fontId="0" fillId="0" borderId="0" xfId="0" applyProtection="1">
      <protection locked="0"/>
    </xf>
    <xf numFmtId="4" fontId="98" fillId="0" borderId="0" xfId="0" applyNumberFormat="1" applyFont="1" applyFill="1" applyProtection="1">
      <protection locked="0"/>
    </xf>
    <xf numFmtId="4" fontId="40" fillId="0" borderId="0" xfId="0" applyNumberFormat="1" applyFont="1" applyFill="1" applyProtection="1">
      <protection locked="0"/>
    </xf>
    <xf numFmtId="4" fontId="98" fillId="0" borderId="0" xfId="0" applyNumberFormat="1" applyFont="1" applyFill="1" applyBorder="1" applyProtection="1">
      <protection locked="0"/>
    </xf>
    <xf numFmtId="4" fontId="59" fillId="0" borderId="0" xfId="0" applyNumberFormat="1" applyFont="1" applyFill="1" applyBorder="1" applyProtection="1">
      <protection locked="0"/>
    </xf>
    <xf numFmtId="4" fontId="36" fillId="0" borderId="0" xfId="0" applyNumberFormat="1" applyFont="1" applyProtection="1">
      <protection locked="0"/>
    </xf>
    <xf numFmtId="4" fontId="82" fillId="0" borderId="10" xfId="0" applyNumberFormat="1" applyFont="1" applyFill="1" applyBorder="1" applyProtection="1">
      <protection locked="0"/>
    </xf>
    <xf numFmtId="0" fontId="101" fillId="0" borderId="0" xfId="0" applyFont="1" applyFill="1" applyProtection="1">
      <protection locked="0"/>
    </xf>
    <xf numFmtId="4" fontId="18" fillId="0" borderId="0" xfId="0" applyNumberFormat="1" applyFont="1" applyFill="1" applyBorder="1" applyProtection="1">
      <protection locked="0"/>
    </xf>
    <xf numFmtId="2" fontId="40" fillId="0" borderId="1" xfId="0" applyNumberFormat="1" applyFont="1" applyFill="1" applyBorder="1" applyProtection="1">
      <protection locked="0"/>
    </xf>
    <xf numFmtId="4" fontId="82" fillId="0" borderId="0" xfId="0" applyNumberFormat="1" applyFont="1" applyFill="1" applyBorder="1" applyAlignment="1" applyProtection="1">
      <alignment horizontal="justify"/>
      <protection locked="0"/>
    </xf>
    <xf numFmtId="4" fontId="17" fillId="0" borderId="0" xfId="0" applyNumberFormat="1" applyFont="1" applyFill="1" applyAlignment="1" applyProtection="1">
      <alignment vertical="top"/>
      <protection locked="0"/>
    </xf>
    <xf numFmtId="4" fontId="17" fillId="0" borderId="0" xfId="0" applyNumberFormat="1" applyFont="1" applyFill="1" applyAlignment="1" applyProtection="1">
      <alignment horizontal="right" vertical="top"/>
      <protection locked="0"/>
    </xf>
    <xf numFmtId="4" fontId="17" fillId="0" borderId="0" xfId="0" applyNumberFormat="1" applyFont="1" applyFill="1" applyAlignment="1" applyProtection="1">
      <alignment wrapText="1"/>
      <protection locked="0"/>
    </xf>
    <xf numFmtId="4" fontId="17" fillId="0" borderId="8" xfId="0" applyNumberFormat="1" applyFont="1" applyFill="1" applyBorder="1" applyAlignment="1" applyProtection="1">
      <alignment vertical="top"/>
      <protection locked="0"/>
    </xf>
    <xf numFmtId="0" fontId="17" fillId="0" borderId="0" xfId="0" applyFont="1" applyFill="1" applyAlignment="1" applyProtection="1">
      <protection locked="0"/>
    </xf>
    <xf numFmtId="4" fontId="17" fillId="0" borderId="0" xfId="0" applyNumberFormat="1" applyFont="1" applyFill="1" applyAlignment="1" applyProtection="1">
      <protection locked="0"/>
    </xf>
    <xf numFmtId="4" fontId="68" fillId="0" borderId="0" xfId="0" applyNumberFormat="1" applyFont="1" applyFill="1" applyAlignment="1" applyProtection="1">
      <protection locked="0"/>
    </xf>
    <xf numFmtId="4" fontId="40" fillId="0" borderId="0" xfId="0" applyNumberFormat="1" applyFont="1" applyFill="1" applyAlignment="1" applyProtection="1">
      <alignment vertical="top"/>
      <protection locked="0"/>
    </xf>
    <xf numFmtId="2" fontId="17" fillId="0" borderId="0" xfId="0" applyNumberFormat="1" applyFont="1" applyFill="1" applyAlignment="1" applyProtection="1">
      <alignment horizontal="center" vertical="top" wrapText="1"/>
      <protection locked="0"/>
    </xf>
    <xf numFmtId="4" fontId="50" fillId="0" borderId="0" xfId="0" applyNumberFormat="1" applyFont="1" applyFill="1" applyBorder="1" applyAlignment="1" applyProtection="1">
      <alignment horizontal="right" vertical="top"/>
      <protection locked="0"/>
    </xf>
    <xf numFmtId="4" fontId="17" fillId="0" borderId="0" xfId="0" applyNumberFormat="1" applyFont="1" applyFill="1" applyBorder="1" applyAlignment="1" applyProtection="1">
      <alignment horizontal="right" vertical="top"/>
      <protection locked="0"/>
    </xf>
    <xf numFmtId="4" fontId="17" fillId="0" borderId="0" xfId="0" applyNumberFormat="1" applyFont="1" applyFill="1" applyAlignment="1" applyProtection="1">
      <alignment horizontal="right"/>
      <protection locked="0"/>
    </xf>
    <xf numFmtId="2" fontId="17" fillId="0" borderId="0" xfId="0" applyNumberFormat="1" applyFont="1" applyFill="1" applyAlignment="1" applyProtection="1">
      <alignment horizontal="right" vertical="center"/>
      <protection locked="0"/>
    </xf>
    <xf numFmtId="0" fontId="40" fillId="0" borderId="0" xfId="0" applyFont="1" applyBorder="1" applyProtection="1">
      <protection locked="0"/>
    </xf>
    <xf numFmtId="4" fontId="40" fillId="0" borderId="15" xfId="0" applyNumberFormat="1" applyFont="1" applyBorder="1" applyAlignment="1" applyProtection="1">
      <alignment horizontal="right"/>
      <protection locked="0"/>
    </xf>
    <xf numFmtId="4" fontId="40" fillId="0" borderId="0" xfId="0" applyNumberFormat="1" applyFont="1" applyBorder="1" applyAlignment="1" applyProtection="1">
      <alignment horizontal="right"/>
      <protection locked="0"/>
    </xf>
    <xf numFmtId="4" fontId="40" fillId="0" borderId="16" xfId="0" applyNumberFormat="1" applyFont="1" applyBorder="1" applyAlignment="1" applyProtection="1">
      <alignment horizontal="right"/>
      <protection locked="0"/>
    </xf>
    <xf numFmtId="4" fontId="40" fillId="0" borderId="18" xfId="0" applyNumberFormat="1" applyFont="1" applyBorder="1" applyAlignment="1" applyProtection="1">
      <alignment horizontal="right"/>
      <protection locked="0"/>
    </xf>
    <xf numFmtId="4" fontId="40" fillId="7" borderId="0" xfId="0" applyNumberFormat="1" applyFont="1" applyFill="1" applyBorder="1" applyAlignment="1" applyProtection="1">
      <alignment horizontal="right"/>
      <protection locked="0"/>
    </xf>
    <xf numFmtId="4" fontId="40" fillId="0" borderId="0" xfId="0" applyNumberFormat="1" applyFont="1" applyFill="1" applyBorder="1" applyAlignment="1" applyProtection="1">
      <alignment horizontal="right"/>
      <protection locked="0"/>
    </xf>
    <xf numFmtId="4" fontId="40" fillId="0" borderId="15" xfId="0" applyNumberFormat="1" applyFont="1" applyFill="1" applyBorder="1" applyAlignment="1" applyProtection="1">
      <alignment horizontal="right"/>
      <protection locked="0"/>
    </xf>
    <xf numFmtId="4" fontId="84" fillId="0" borderId="0" xfId="0" applyNumberFormat="1" applyFont="1" applyFill="1" applyBorder="1" applyAlignment="1" applyProtection="1">
      <alignment horizontal="right"/>
      <protection locked="0"/>
    </xf>
    <xf numFmtId="0" fontId="40" fillId="0" borderId="0" xfId="0" applyFont="1" applyProtection="1">
      <protection locked="0"/>
    </xf>
    <xf numFmtId="4" fontId="40" fillId="14" borderId="15" xfId="0" applyNumberFormat="1" applyFont="1" applyFill="1" applyBorder="1" applyAlignment="1" applyProtection="1">
      <alignment horizontal="right"/>
      <protection locked="0"/>
    </xf>
    <xf numFmtId="0" fontId="40" fillId="0" borderId="0" xfId="0" applyFont="1" applyFill="1" applyBorder="1" applyProtection="1">
      <protection locked="0"/>
    </xf>
    <xf numFmtId="4" fontId="40" fillId="14" borderId="0" xfId="0" applyNumberFormat="1" applyFont="1" applyFill="1" applyBorder="1" applyAlignment="1" applyProtection="1">
      <alignment horizontal="right"/>
      <protection locked="0"/>
    </xf>
    <xf numFmtId="4" fontId="40" fillId="14" borderId="18" xfId="0" applyNumberFormat="1" applyFont="1" applyFill="1" applyBorder="1" applyAlignment="1" applyProtection="1">
      <alignment horizontal="right"/>
      <protection locked="0"/>
    </xf>
    <xf numFmtId="4" fontId="89" fillId="0" borderId="0" xfId="0" applyNumberFormat="1" applyFont="1" applyAlignment="1" applyProtection="1">
      <alignment horizontal="right"/>
      <protection locked="0"/>
    </xf>
    <xf numFmtId="4" fontId="89" fillId="0" borderId="0" xfId="0" applyNumberFormat="1" applyFont="1" applyBorder="1" applyAlignment="1" applyProtection="1">
      <alignment horizontal="right"/>
      <protection locked="0"/>
    </xf>
    <xf numFmtId="4" fontId="40" fillId="0" borderId="0" xfId="0" applyNumberFormat="1" applyFont="1" applyAlignment="1" applyProtection="1">
      <alignment horizontal="right"/>
      <protection locked="0"/>
    </xf>
    <xf numFmtId="4" fontId="135" fillId="0" borderId="15" xfId="0" applyNumberFormat="1" applyFont="1" applyFill="1" applyBorder="1" applyAlignment="1" applyProtection="1">
      <alignment horizontal="right"/>
      <protection locked="0"/>
    </xf>
    <xf numFmtId="0" fontId="4" fillId="0" borderId="0" xfId="0" applyFont="1" applyFill="1" applyBorder="1" applyAlignment="1" applyProtection="1">
      <alignment horizontal="justify"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xf>
    <xf numFmtId="0" fontId="30" fillId="0" borderId="0" xfId="0" applyFont="1" applyFill="1" applyBorder="1" applyAlignment="1" applyProtection="1">
      <alignment horizontal="justify" vertical="center"/>
    </xf>
    <xf numFmtId="0" fontId="28" fillId="0" borderId="0" xfId="0" applyFont="1" applyFill="1" applyBorder="1" applyAlignment="1" applyProtection="1">
      <alignment horizontal="justify" vertical="center"/>
    </xf>
    <xf numFmtId="0" fontId="26" fillId="0" borderId="0" xfId="0" applyFont="1" applyFill="1" applyBorder="1" applyAlignment="1" applyProtection="1">
      <alignment horizontal="justify" vertical="center"/>
    </xf>
    <xf numFmtId="0" fontId="4" fillId="0" borderId="6" xfId="0" applyFont="1" applyFill="1" applyBorder="1" applyAlignment="1" applyProtection="1">
      <alignment horizontal="justify" vertical="center"/>
    </xf>
    <xf numFmtId="0" fontId="5" fillId="0" borderId="6" xfId="0" applyFont="1" applyFill="1" applyBorder="1" applyAlignment="1" applyProtection="1">
      <alignment horizontal="right" vertical="center"/>
    </xf>
    <xf numFmtId="4" fontId="5" fillId="0" borderId="0" xfId="4" applyNumberFormat="1" applyFont="1" applyFill="1" applyBorder="1" applyAlignment="1" applyProtection="1">
      <alignment horizontal="justify" vertical="center"/>
    </xf>
    <xf numFmtId="0" fontId="0" fillId="0" borderId="0" xfId="0" applyFill="1" applyProtection="1"/>
    <xf numFmtId="0" fontId="0" fillId="0" borderId="0" xfId="0" applyProtection="1"/>
    <xf numFmtId="0" fontId="17" fillId="0" borderId="0" xfId="0" applyFont="1" applyFill="1" applyBorder="1" applyAlignment="1" applyProtection="1">
      <alignment horizontal="justify"/>
    </xf>
    <xf numFmtId="40" fontId="17" fillId="0" borderId="0" xfId="4" applyFont="1" applyFill="1" applyBorder="1" applyAlignment="1" applyProtection="1">
      <alignment horizontal="right"/>
    </xf>
    <xf numFmtId="0" fontId="17" fillId="0" borderId="0" xfId="0" applyFont="1" applyFill="1" applyBorder="1" applyAlignment="1" applyProtection="1">
      <alignment horizontal="right"/>
    </xf>
    <xf numFmtId="0" fontId="3" fillId="0" borderId="0" xfId="0" applyFont="1" applyFill="1" applyBorder="1" applyAlignment="1" applyProtection="1">
      <alignment horizontal="center" vertical="top"/>
    </xf>
    <xf numFmtId="4" fontId="15" fillId="0" borderId="0" xfId="0" applyNumberFormat="1" applyFont="1" applyFill="1" applyBorder="1" applyAlignment="1" applyProtection="1">
      <alignment horizontal="right"/>
    </xf>
    <xf numFmtId="0" fontId="15" fillId="0" borderId="0" xfId="0" applyFont="1" applyFill="1" applyBorder="1" applyAlignment="1" applyProtection="1">
      <alignment horizontal="justify" vertical="top"/>
    </xf>
    <xf numFmtId="0" fontId="17" fillId="0" borderId="0" xfId="0" applyFont="1" applyFill="1" applyBorder="1" applyAlignment="1" applyProtection="1">
      <alignment horizontal="left" vertical="top" wrapText="1"/>
    </xf>
    <xf numFmtId="0" fontId="20" fillId="0" borderId="0" xfId="0" applyFont="1" applyFill="1" applyBorder="1" applyAlignment="1" applyProtection="1">
      <alignment horizontal="center"/>
    </xf>
    <xf numFmtId="4" fontId="17" fillId="0" borderId="0" xfId="4" applyNumberFormat="1" applyFont="1" applyFill="1" applyBorder="1" applyAlignment="1" applyProtection="1"/>
    <xf numFmtId="4" fontId="17" fillId="0" borderId="0" xfId="0" applyNumberFormat="1" applyFont="1" applyFill="1" applyBorder="1" applyAlignment="1" applyProtection="1">
      <alignment horizontal="center"/>
    </xf>
    <xf numFmtId="0" fontId="17" fillId="0" borderId="0" xfId="0" applyFont="1" applyFill="1" applyBorder="1" applyAlignment="1" applyProtection="1">
      <alignment horizontal="justify" vertical="top"/>
    </xf>
    <xf numFmtId="0" fontId="15"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vertical="top"/>
    </xf>
    <xf numFmtId="4" fontId="19" fillId="0" borderId="1" xfId="0" applyNumberFormat="1" applyFont="1" applyFill="1" applyBorder="1" applyAlignment="1" applyProtection="1">
      <alignment horizontal="center" vertical="top"/>
    </xf>
    <xf numFmtId="0" fontId="35" fillId="0" borderId="0" xfId="0" applyFont="1" applyFill="1" applyBorder="1" applyAlignment="1" applyProtection="1">
      <alignment horizontal="center"/>
    </xf>
    <xf numFmtId="4" fontId="19" fillId="0" borderId="0" xfId="0" applyNumberFormat="1" applyFont="1" applyFill="1" applyBorder="1" applyAlignment="1" applyProtection="1">
      <alignment horizontal="center" vertical="top"/>
    </xf>
    <xf numFmtId="0" fontId="15" fillId="0" borderId="0" xfId="0" applyFont="1" applyFill="1" applyBorder="1" applyAlignment="1" applyProtection="1">
      <alignment horizontal="center"/>
    </xf>
    <xf numFmtId="0" fontId="19" fillId="0" borderId="0" xfId="0" applyFont="1" applyFill="1" applyBorder="1" applyAlignment="1" applyProtection="1">
      <alignment horizontal="justify" vertical="top"/>
    </xf>
    <xf numFmtId="0" fontId="19" fillId="0" borderId="0" xfId="0" applyFont="1" applyFill="1" applyBorder="1" applyAlignment="1" applyProtection="1">
      <alignment horizontal="left" vertical="top" wrapText="1"/>
    </xf>
    <xf numFmtId="4" fontId="15" fillId="0" borderId="1" xfId="0" applyNumberFormat="1" applyFont="1" applyFill="1" applyBorder="1" applyAlignment="1" applyProtection="1">
      <alignment horizontal="right"/>
    </xf>
    <xf numFmtId="4" fontId="35" fillId="0" borderId="0" xfId="0" applyNumberFormat="1" applyFont="1" applyFill="1" applyBorder="1" applyAlignment="1" applyProtection="1">
      <alignment horizontal="right"/>
    </xf>
    <xf numFmtId="4" fontId="15" fillId="0" borderId="0" xfId="0" applyNumberFormat="1" applyFont="1" applyFill="1" applyBorder="1" applyAlignment="1" applyProtection="1">
      <alignment horizontal="justify"/>
    </xf>
    <xf numFmtId="0" fontId="15" fillId="0" borderId="0" xfId="0" applyFont="1" applyFill="1" applyBorder="1" applyAlignment="1" applyProtection="1">
      <alignment horizontal="left" vertical="top"/>
    </xf>
    <xf numFmtId="4" fontId="17" fillId="0" borderId="0" xfId="0" applyNumberFormat="1" applyFont="1" applyFill="1" applyBorder="1" applyAlignment="1" applyProtection="1">
      <alignment horizontal="right"/>
    </xf>
    <xf numFmtId="0" fontId="35" fillId="0" borderId="0" xfId="0" applyFont="1" applyFill="1" applyBorder="1" applyAlignment="1" applyProtection="1">
      <alignment horizontal="justify"/>
    </xf>
    <xf numFmtId="0" fontId="15" fillId="0" borderId="0" xfId="0" applyFont="1" applyFill="1" applyBorder="1" applyAlignment="1" applyProtection="1">
      <alignment horizontal="center" wrapText="1"/>
    </xf>
    <xf numFmtId="4" fontId="15" fillId="0" borderId="1" xfId="0" applyNumberFormat="1" applyFont="1" applyFill="1" applyBorder="1" applyProtection="1"/>
    <xf numFmtId="0" fontId="15" fillId="0" borderId="0" xfId="0" applyFont="1" applyFill="1" applyBorder="1" applyAlignment="1" applyProtection="1">
      <alignment horizontal="justify"/>
    </xf>
    <xf numFmtId="0" fontId="18" fillId="0" borderId="0" xfId="0" applyFont="1" applyFill="1" applyBorder="1" applyAlignment="1" applyProtection="1">
      <alignment horizontal="justify"/>
    </xf>
    <xf numFmtId="0" fontId="17" fillId="0" borderId="0" xfId="0" applyFont="1" applyFill="1" applyBorder="1" applyAlignment="1" applyProtection="1">
      <alignment horizontal="justify" vertical="top" wrapText="1"/>
    </xf>
    <xf numFmtId="0" fontId="48" fillId="0" borderId="0" xfId="0" applyFont="1" applyFill="1" applyBorder="1" applyAlignment="1" applyProtection="1">
      <alignment horizontal="justify"/>
    </xf>
    <xf numFmtId="0" fontId="33" fillId="0" borderId="0" xfId="0" applyFont="1" applyFill="1" applyBorder="1" applyAlignment="1" applyProtection="1">
      <alignment horizontal="left" vertical="top" wrapText="1"/>
    </xf>
    <xf numFmtId="0" fontId="17" fillId="0" borderId="0" xfId="0" applyFont="1" applyFill="1" applyBorder="1" applyAlignment="1" applyProtection="1">
      <alignment horizontal="center"/>
    </xf>
    <xf numFmtId="40" fontId="17" fillId="0" borderId="5" xfId="4" applyFont="1" applyFill="1" applyBorder="1" applyAlignment="1" applyProtection="1">
      <alignment horizontal="right"/>
    </xf>
    <xf numFmtId="0" fontId="17" fillId="0" borderId="2" xfId="0" applyFont="1" applyFill="1" applyBorder="1" applyAlignment="1" applyProtection="1">
      <alignment horizontal="center"/>
    </xf>
    <xf numFmtId="4" fontId="17" fillId="0" borderId="1" xfId="0" applyNumberFormat="1" applyFont="1" applyFill="1" applyBorder="1" applyAlignment="1" applyProtection="1">
      <alignment horizontal="right"/>
    </xf>
    <xf numFmtId="3" fontId="35" fillId="0" borderId="0" xfId="0" applyNumberFormat="1" applyFont="1" applyFill="1" applyBorder="1" applyAlignment="1" applyProtection="1">
      <alignment horizontal="justify"/>
    </xf>
    <xf numFmtId="0" fontId="15" fillId="0" borderId="0" xfId="0" applyFont="1" applyFill="1" applyBorder="1" applyAlignment="1" applyProtection="1">
      <alignment horizontal="justify" vertical="center"/>
    </xf>
    <xf numFmtId="0" fontId="17" fillId="0" borderId="0" xfId="0" applyFont="1" applyFill="1" applyBorder="1" applyAlignment="1" applyProtection="1">
      <alignment horizontal="justify" vertical="center"/>
    </xf>
    <xf numFmtId="40" fontId="17" fillId="0" borderId="5" xfId="4" applyFont="1" applyFill="1" applyBorder="1" applyAlignment="1" applyProtection="1">
      <alignment horizontal="right" vertical="center"/>
    </xf>
    <xf numFmtId="4" fontId="15" fillId="0" borderId="1" xfId="0" applyNumberFormat="1" applyFont="1" applyFill="1" applyBorder="1" applyAlignment="1" applyProtection="1">
      <alignment horizontal="right" vertical="center"/>
    </xf>
    <xf numFmtId="4" fontId="23"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wrapText="1"/>
    </xf>
    <xf numFmtId="4" fontId="17"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4" fontId="17" fillId="0" borderId="0" xfId="0" applyNumberFormat="1" applyFont="1" applyFill="1" applyAlignment="1" applyProtection="1">
      <alignment vertical="center"/>
    </xf>
    <xf numFmtId="4" fontId="5" fillId="0" borderId="0" xfId="0" applyNumberFormat="1" applyFont="1" applyFill="1" applyAlignment="1" applyProtection="1">
      <alignment vertical="top"/>
    </xf>
    <xf numFmtId="0" fontId="17" fillId="0" borderId="0" xfId="0" applyFont="1" applyAlignment="1" applyProtection="1"/>
    <xf numFmtId="4" fontId="17" fillId="0" borderId="0" xfId="0" applyNumberFormat="1" applyFont="1" applyFill="1" applyProtection="1"/>
    <xf numFmtId="0" fontId="16" fillId="0" borderId="0" xfId="0" applyFont="1" applyFill="1" applyBorder="1" applyAlignment="1" applyProtection="1">
      <alignment vertical="top" wrapText="1"/>
    </xf>
    <xf numFmtId="0" fontId="22" fillId="0" borderId="0" xfId="0" applyFont="1" applyFill="1" applyBorder="1" applyAlignment="1" applyProtection="1">
      <alignment horizontal="justify" vertical="top"/>
    </xf>
    <xf numFmtId="0" fontId="17" fillId="0" borderId="0" xfId="0" applyFont="1" applyFill="1" applyAlignment="1" applyProtection="1"/>
    <xf numFmtId="0" fontId="47" fillId="0" borderId="0" xfId="0" applyFont="1" applyFill="1" applyAlignment="1" applyProtection="1">
      <alignment horizontal="center" vertical="center" wrapText="1"/>
    </xf>
    <xf numFmtId="4" fontId="18" fillId="0" borderId="0" xfId="0" applyNumberFormat="1" applyFont="1" applyFill="1" applyAlignment="1" applyProtection="1">
      <alignment horizontal="center" vertical="top"/>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4" fontId="19" fillId="0" borderId="0" xfId="0" applyNumberFormat="1" applyFont="1" applyFill="1" applyAlignment="1" applyProtection="1">
      <alignment horizontal="center" vertical="top"/>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19" fillId="0" borderId="0" xfId="0" applyFont="1" applyAlignment="1" applyProtection="1">
      <alignment horizontal="justify" vertical="center" wrapText="1"/>
    </xf>
    <xf numFmtId="0" fontId="4" fillId="0" borderId="0" xfId="0" applyFont="1" applyAlignment="1" applyProtection="1">
      <alignment horizontal="left" vertical="center"/>
    </xf>
    <xf numFmtId="0" fontId="7" fillId="0" borderId="0" xfId="0" applyFont="1" applyAlignment="1" applyProtection="1">
      <alignment horizontal="justify" vertical="center" wrapText="1"/>
    </xf>
    <xf numFmtId="0" fontId="4" fillId="0" borderId="0" xfId="0" applyFont="1" applyFill="1" applyAlignment="1" applyProtection="1">
      <alignment horizontal="justify" vertical="top"/>
    </xf>
    <xf numFmtId="0" fontId="4" fillId="0" borderId="0" xfId="0" applyFont="1" applyAlignment="1" applyProtection="1">
      <alignment vertical="center" wrapText="1"/>
    </xf>
    <xf numFmtId="0" fontId="4" fillId="0" borderId="0" xfId="0" applyFont="1" applyAlignment="1" applyProtection="1">
      <alignment horizontal="right" vertical="center" wrapText="1"/>
    </xf>
    <xf numFmtId="0" fontId="78" fillId="0" borderId="0" xfId="0" applyFont="1" applyAlignment="1" applyProtection="1">
      <alignment horizontal="justify" vertical="top" wrapText="1"/>
    </xf>
    <xf numFmtId="0" fontId="18" fillId="0" borderId="0" xfId="0" applyFont="1" applyAlignment="1" applyProtection="1">
      <alignment horizontal="justify" vertical="center" wrapText="1"/>
    </xf>
    <xf numFmtId="0" fontId="4" fillId="0" borderId="0" xfId="0" applyFont="1" applyAlignment="1" applyProtection="1">
      <alignment horizontal="justify"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61" fillId="0" borderId="0" xfId="0" applyFont="1" applyFill="1" applyBorder="1" applyAlignment="1">
      <alignment horizontal="center" vertical="top" wrapText="1"/>
    </xf>
    <xf numFmtId="166" fontId="35" fillId="0" borderId="0" xfId="3" applyNumberFormat="1" applyFont="1" applyFill="1" applyBorder="1" applyAlignment="1">
      <alignment horizontal="center" wrapText="1"/>
    </xf>
    <xf numFmtId="0" fontId="5" fillId="0" borderId="0" xfId="0" applyFont="1" applyFill="1" applyBorder="1" applyAlignment="1">
      <alignment horizontal="left" vertical="center"/>
    </xf>
    <xf numFmtId="0" fontId="5" fillId="0" borderId="0" xfId="0" applyFont="1" applyFill="1" applyBorder="1" applyAlignment="1">
      <alignment horizontal="justify" vertical="center"/>
    </xf>
    <xf numFmtId="0" fontId="5" fillId="0" borderId="6" xfId="0" applyFont="1" applyFill="1" applyBorder="1" applyAlignment="1">
      <alignment horizontal="left" vertical="center"/>
    </xf>
    <xf numFmtId="0" fontId="64" fillId="0" borderId="3" xfId="0" applyFont="1" applyFill="1" applyBorder="1" applyAlignment="1">
      <alignment horizontal="center" vertical="center"/>
    </xf>
    <xf numFmtId="0" fontId="64" fillId="0" borderId="5" xfId="0" applyFont="1" applyFill="1" applyBorder="1" applyAlignment="1">
      <alignment horizontal="center" vertical="center"/>
    </xf>
    <xf numFmtId="0" fontId="23" fillId="0" borderId="0" xfId="0" applyFont="1" applyFill="1" applyBorder="1" applyAlignment="1">
      <alignment horizontal="center"/>
    </xf>
    <xf numFmtId="0" fontId="60" fillId="0" borderId="0" xfId="0" applyFont="1" applyFill="1" applyBorder="1" applyAlignment="1">
      <alignment horizontal="left" wrapText="1"/>
    </xf>
    <xf numFmtId="169" fontId="8" fillId="0" borderId="0" xfId="0" applyNumberFormat="1" applyFont="1" applyFill="1" applyBorder="1" applyAlignment="1">
      <alignment horizontal="center" vertical="top" wrapText="1"/>
    </xf>
    <xf numFmtId="0" fontId="5" fillId="0" borderId="0" xfId="0" applyFont="1" applyFill="1" applyBorder="1" applyAlignment="1">
      <alignment horizontal="justify" vertical="top"/>
    </xf>
    <xf numFmtId="4" fontId="5" fillId="0" borderId="0" xfId="4" applyNumberFormat="1" applyFont="1" applyFill="1" applyBorder="1" applyAlignment="1">
      <alignment horizontal="justify" vertical="top"/>
    </xf>
    <xf numFmtId="0" fontId="85" fillId="0" borderId="0" xfId="0" applyFont="1" applyFill="1" applyAlignment="1">
      <alignment horizontal="center"/>
    </xf>
    <xf numFmtId="0" fontId="112" fillId="0" borderId="0" xfId="0" applyFont="1" applyAlignment="1">
      <alignment horizontal="center" wrapText="1"/>
    </xf>
    <xf numFmtId="0" fontId="0" fillId="0" borderId="0" xfId="0" applyAlignment="1">
      <alignment wrapText="1"/>
    </xf>
    <xf numFmtId="0" fontId="18" fillId="0" borderId="0" xfId="0" applyFont="1" applyFill="1" applyAlignment="1">
      <alignment horizontal="left" vertical="top" wrapText="1"/>
    </xf>
    <xf numFmtId="0" fontId="18" fillId="0" borderId="0" xfId="0" applyFont="1" applyFill="1" applyAlignment="1">
      <alignment horizontal="justify" vertical="top" wrapText="1"/>
    </xf>
    <xf numFmtId="0" fontId="0" fillId="0" borderId="0" xfId="0" applyAlignment="1">
      <alignment horizontal="justify" vertical="top" wrapText="1"/>
    </xf>
    <xf numFmtId="0" fontId="18" fillId="0" borderId="0" xfId="0" applyFont="1" applyFill="1" applyAlignment="1">
      <alignment horizontal="justify" vertical="top" wrapText="1" shrinkToFit="1"/>
    </xf>
    <xf numFmtId="0" fontId="3" fillId="0" borderId="0" xfId="0" applyFont="1" applyFill="1" applyAlignment="1">
      <alignment horizontal="center" vertical="top"/>
    </xf>
    <xf numFmtId="0" fontId="0" fillId="0" borderId="0" xfId="0" applyAlignment="1">
      <alignment horizontal="center" vertical="top"/>
    </xf>
    <xf numFmtId="0" fontId="19" fillId="0" borderId="0" xfId="0" applyFont="1" applyFill="1" applyAlignment="1">
      <alignment horizontal="left" vertical="top" wrapText="1"/>
    </xf>
    <xf numFmtId="0" fontId="128" fillId="0" borderId="0" xfId="0" applyFont="1" applyFill="1" applyAlignment="1">
      <alignment vertical="top" wrapText="1"/>
    </xf>
    <xf numFmtId="0" fontId="63" fillId="0" borderId="0" xfId="0" applyFont="1" applyAlignment="1">
      <alignment horizontal="center" vertical="top"/>
    </xf>
    <xf numFmtId="0" fontId="21" fillId="0" borderId="3"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xf>
    <xf numFmtId="0" fontId="5" fillId="0" borderId="0" xfId="0" applyFont="1" applyFill="1" applyBorder="1" applyAlignment="1" applyProtection="1">
      <alignment horizontal="justify" vertical="center"/>
    </xf>
    <xf numFmtId="0" fontId="5" fillId="0" borderId="6" xfId="0" applyFont="1" applyFill="1" applyBorder="1" applyAlignment="1" applyProtection="1">
      <alignment horizontal="left" vertical="center"/>
    </xf>
    <xf numFmtId="0" fontId="19" fillId="0" borderId="0" xfId="0" applyFont="1" applyFill="1" applyBorder="1" applyAlignment="1" applyProtection="1">
      <alignment horizontal="left" vertical="top" wrapText="1"/>
    </xf>
    <xf numFmtId="0" fontId="19" fillId="0" borderId="3" xfId="0" applyFont="1" applyFill="1" applyBorder="1" applyAlignment="1" applyProtection="1">
      <alignment horizontal="justify" vertical="top" wrapText="1"/>
    </xf>
    <xf numFmtId="0" fontId="19" fillId="0" borderId="2" xfId="0" applyFont="1" applyFill="1" applyBorder="1" applyAlignment="1" applyProtection="1">
      <alignment horizontal="justify" vertical="top" wrapText="1"/>
    </xf>
    <xf numFmtId="0" fontId="17" fillId="0" borderId="3" xfId="0" applyFont="1" applyFill="1" applyBorder="1" applyAlignment="1" applyProtection="1">
      <alignment horizontal="left"/>
    </xf>
    <xf numFmtId="0" fontId="17" fillId="0" borderId="2" xfId="0" applyFont="1" applyFill="1" applyBorder="1" applyAlignment="1" applyProtection="1">
      <alignment horizontal="left"/>
    </xf>
    <xf numFmtId="0" fontId="35" fillId="0" borderId="0" xfId="0" applyFont="1" applyFill="1" applyBorder="1" applyAlignment="1" applyProtection="1">
      <alignment horizontal="left"/>
    </xf>
    <xf numFmtId="0" fontId="23"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cellXfs>
  <cellStyles count="6">
    <cellStyle name="Comma" xfId="4" builtinId="3"/>
    <cellStyle name="Normal" xfId="0" builtinId="0"/>
    <cellStyle name="Normal 3" xfId="1"/>
    <cellStyle name="Normal 7" xfId="2"/>
    <cellStyle name="Normalno 3" xfId="5"/>
    <cellStyle name="Obično_CRNO_A. GRAĐ-cesta_TR" xfId="3"/>
  </cellStyles>
  <dxfs count="0"/>
  <tableStyles count="0" defaultTableStyle="TableStyleMedium2" defaultPivotStyle="PivotStyleLight16"/>
  <colors>
    <mruColors>
      <color rgb="FF00FF00"/>
      <color rgb="FF00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FF00"/>
  </sheetPr>
  <dimension ref="A1:J94"/>
  <sheetViews>
    <sheetView tabSelected="1" view="pageBreakPreview" zoomScaleNormal="200" zoomScaleSheetLayoutView="150" workbookViewId="0">
      <selection sqref="A1:XFD1048576"/>
    </sheetView>
  </sheetViews>
  <sheetFormatPr defaultColWidth="9.140625" defaultRowHeight="12"/>
  <cols>
    <col min="1" max="1" width="4.28515625" style="1256" customWidth="1"/>
    <col min="2" max="2" width="4.28515625" style="1257" customWidth="1"/>
    <col min="3" max="3" width="71.5703125" style="1266" customWidth="1"/>
    <col min="4" max="4" width="8.28515625" style="1259" customWidth="1"/>
    <col min="5" max="16384" width="9.140625" style="1259"/>
  </cols>
  <sheetData>
    <row r="1" spans="1:10" s="1243" customFormat="1" ht="9.75" customHeight="1">
      <c r="A1" s="1268" t="s">
        <v>25</v>
      </c>
      <c r="B1" s="1268"/>
      <c r="C1" s="1268"/>
      <c r="D1" s="1186" t="s">
        <v>328</v>
      </c>
      <c r="E1" s="1188"/>
      <c r="F1" s="1188"/>
      <c r="G1" s="1240"/>
      <c r="H1" s="1241"/>
      <c r="I1" s="1242"/>
      <c r="J1" s="1240"/>
    </row>
    <row r="2" spans="1:10" s="1243" customFormat="1" ht="10.5" customHeight="1">
      <c r="A2" s="1268" t="s">
        <v>58</v>
      </c>
      <c r="B2" s="1268"/>
      <c r="C2" s="1268"/>
      <c r="E2" s="1188"/>
      <c r="F2" s="1188"/>
      <c r="G2" s="1240"/>
      <c r="H2" s="1241"/>
      <c r="I2" s="1242"/>
      <c r="J2" s="1240"/>
    </row>
    <row r="3" spans="1:10" s="1243" customFormat="1" ht="12.75" customHeight="1">
      <c r="A3" s="1186" t="s">
        <v>327</v>
      </c>
      <c r="B3" s="1188"/>
      <c r="C3" s="1188"/>
      <c r="D3" s="1187" t="s">
        <v>1054</v>
      </c>
      <c r="E3" s="1188"/>
      <c r="F3" s="1188"/>
      <c r="G3" s="1240"/>
      <c r="H3" s="1241"/>
      <c r="I3" s="1267"/>
      <c r="J3" s="1267"/>
    </row>
    <row r="4" spans="1:10" s="1243" customFormat="1" ht="12.75" customHeight="1">
      <c r="B4" s="1186"/>
      <c r="C4" s="1188"/>
      <c r="D4" s="1187"/>
      <c r="E4" s="1188"/>
      <c r="F4" s="1188"/>
      <c r="G4" s="1240"/>
      <c r="H4" s="1241"/>
      <c r="I4" s="1267"/>
      <c r="J4" s="1267"/>
    </row>
    <row r="5" spans="1:10" s="1246" customFormat="1" ht="12.75" customHeight="1">
      <c r="A5" s="1244"/>
      <c r="B5" s="1244"/>
      <c r="C5" s="1244"/>
      <c r="D5" s="1245"/>
      <c r="F5" s="1247"/>
      <c r="G5" s="1247"/>
      <c r="I5" s="1247"/>
      <c r="J5" s="1247"/>
    </row>
    <row r="6" spans="1:10" s="1246" customFormat="1" ht="20.25">
      <c r="A6" s="1244"/>
      <c r="B6" s="1244"/>
      <c r="C6" s="1248"/>
      <c r="D6" s="1249"/>
      <c r="F6" s="1247"/>
      <c r="G6" s="1247"/>
      <c r="I6" s="1247"/>
      <c r="J6" s="1247"/>
    </row>
    <row r="7" spans="1:10" s="1246" customFormat="1" ht="12.75" customHeight="1">
      <c r="A7" s="1244"/>
      <c r="B7" s="1244"/>
      <c r="C7" s="1244"/>
      <c r="D7" s="1245"/>
      <c r="F7" s="1247"/>
      <c r="G7" s="1247"/>
      <c r="I7" s="1247"/>
      <c r="J7" s="1247"/>
    </row>
    <row r="8" spans="1:10" s="1246" customFormat="1" ht="16.149999999999999" customHeight="1">
      <c r="A8" s="1244"/>
      <c r="B8" s="1244"/>
      <c r="C8" s="1250" t="s">
        <v>77</v>
      </c>
      <c r="D8" s="1249"/>
      <c r="F8" s="1247"/>
      <c r="G8" s="1247"/>
      <c r="I8" s="1247"/>
      <c r="J8" s="1247"/>
    </row>
    <row r="9" spans="1:10" s="1246" customFormat="1" ht="7.9" customHeight="1">
      <c r="A9" s="1244"/>
      <c r="B9" s="1244"/>
      <c r="C9" s="1251"/>
      <c r="D9" s="1249"/>
      <c r="F9" s="1247"/>
      <c r="G9" s="1247"/>
      <c r="I9" s="1247"/>
      <c r="J9" s="1247"/>
    </row>
    <row r="10" spans="1:10" s="1255" customFormat="1" ht="15">
      <c r="A10" s="1252"/>
      <c r="B10" s="1253"/>
      <c r="C10" s="1254"/>
    </row>
    <row r="12" spans="1:10" ht="15">
      <c r="C12" s="1258" t="s">
        <v>308</v>
      </c>
    </row>
    <row r="13" spans="1:10">
      <c r="C13" s="1260"/>
    </row>
    <row r="14" spans="1:10" ht="48">
      <c r="C14" s="1261" t="s">
        <v>336</v>
      </c>
    </row>
    <row r="15" spans="1:10" ht="36">
      <c r="A15" s="1262"/>
      <c r="B15" s="1263"/>
      <c r="C15" s="1264" t="s">
        <v>337</v>
      </c>
    </row>
    <row r="16" spans="1:10" ht="84">
      <c r="C16" s="1261" t="s">
        <v>100</v>
      </c>
    </row>
    <row r="17" spans="3:3" ht="48">
      <c r="C17" s="1261" t="s">
        <v>194</v>
      </c>
    </row>
    <row r="18" spans="3:3" ht="72">
      <c r="C18" s="59" t="s">
        <v>142</v>
      </c>
    </row>
    <row r="19" spans="3:3" ht="64.5" customHeight="1">
      <c r="C19" s="1261" t="s">
        <v>109</v>
      </c>
    </row>
    <row r="20" spans="3:3" ht="60">
      <c r="C20" s="1261" t="s">
        <v>287</v>
      </c>
    </row>
    <row r="21" spans="3:3" ht="36">
      <c r="C21" s="1261" t="s">
        <v>110</v>
      </c>
    </row>
    <row r="22" spans="3:3" ht="84">
      <c r="C22" s="1261" t="s">
        <v>288</v>
      </c>
    </row>
    <row r="23" spans="3:3" ht="72">
      <c r="C23" s="59" t="s">
        <v>24</v>
      </c>
    </row>
    <row r="24" spans="3:3" ht="96">
      <c r="C24" s="1261" t="s">
        <v>279</v>
      </c>
    </row>
    <row r="25" spans="3:3" ht="72">
      <c r="C25" s="1261" t="s">
        <v>461</v>
      </c>
    </row>
    <row r="26" spans="3:3" ht="36">
      <c r="C26" s="1261" t="s">
        <v>3</v>
      </c>
    </row>
    <row r="27" spans="3:3" ht="60">
      <c r="C27" s="1261" t="s">
        <v>460</v>
      </c>
    </row>
    <row r="28" spans="3:3" ht="48">
      <c r="C28" s="1261" t="s">
        <v>338</v>
      </c>
    </row>
    <row r="29" spans="3:3" ht="72">
      <c r="C29" s="1261" t="s">
        <v>101</v>
      </c>
    </row>
    <row r="30" spans="3:3" ht="69.75" customHeight="1">
      <c r="C30" s="1261" t="s">
        <v>46</v>
      </c>
    </row>
    <row r="31" spans="3:3" ht="48">
      <c r="C31" s="1261" t="s">
        <v>301</v>
      </c>
    </row>
    <row r="32" spans="3:3" ht="14.25">
      <c r="C32" s="1265"/>
    </row>
    <row r="33" spans="3:3" ht="14.25">
      <c r="C33" s="1265"/>
    </row>
    <row r="34" spans="3:3" ht="14.25">
      <c r="C34" s="1265"/>
    </row>
    <row r="35" spans="3:3" ht="14.25">
      <c r="C35" s="1265"/>
    </row>
    <row r="36" spans="3:3" ht="14.25">
      <c r="C36" s="1265"/>
    </row>
    <row r="37" spans="3:3" ht="14.25">
      <c r="C37" s="1265"/>
    </row>
    <row r="38" spans="3:3" ht="14.25">
      <c r="C38" s="1265"/>
    </row>
    <row r="39" spans="3:3" ht="14.25">
      <c r="C39" s="1265"/>
    </row>
    <row r="40" spans="3:3" ht="14.25">
      <c r="C40" s="1265"/>
    </row>
    <row r="41" spans="3:3" ht="14.25">
      <c r="C41" s="1265"/>
    </row>
    <row r="42" spans="3:3" ht="14.25">
      <c r="C42" s="1265"/>
    </row>
    <row r="43" spans="3:3" ht="14.25">
      <c r="C43" s="1265"/>
    </row>
    <row r="44" spans="3:3" ht="14.25">
      <c r="C44" s="1265"/>
    </row>
    <row r="45" spans="3:3" ht="14.25">
      <c r="C45" s="1265"/>
    </row>
    <row r="46" spans="3:3" ht="14.25">
      <c r="C46" s="1265"/>
    </row>
    <row r="47" spans="3:3" ht="14.25">
      <c r="C47" s="1265"/>
    </row>
    <row r="48" spans="3:3" ht="14.25">
      <c r="C48" s="1265"/>
    </row>
    <row r="49" spans="3:3" ht="14.25">
      <c r="C49" s="1265"/>
    </row>
    <row r="50" spans="3:3" ht="14.25">
      <c r="C50" s="1265"/>
    </row>
    <row r="51" spans="3:3" ht="14.25">
      <c r="C51" s="1265"/>
    </row>
    <row r="52" spans="3:3" ht="14.25">
      <c r="C52" s="1265"/>
    </row>
    <row r="53" spans="3:3" ht="14.25">
      <c r="C53" s="1265"/>
    </row>
    <row r="54" spans="3:3" ht="14.25">
      <c r="C54" s="1265"/>
    </row>
    <row r="55" spans="3:3" ht="14.25">
      <c r="C55" s="1265"/>
    </row>
    <row r="56" spans="3:3" ht="14.25">
      <c r="C56" s="1265"/>
    </row>
    <row r="57" spans="3:3" ht="14.25">
      <c r="C57" s="1265"/>
    </row>
    <row r="58" spans="3:3" ht="14.25">
      <c r="C58" s="1265"/>
    </row>
    <row r="59" spans="3:3" ht="14.25">
      <c r="C59" s="1265"/>
    </row>
    <row r="60" spans="3:3" ht="14.25">
      <c r="C60" s="1265"/>
    </row>
    <row r="61" spans="3:3" ht="14.25">
      <c r="C61" s="1265"/>
    </row>
    <row r="62" spans="3:3" ht="14.25">
      <c r="C62" s="1265"/>
    </row>
    <row r="63" spans="3:3" ht="14.25">
      <c r="C63" s="1265"/>
    </row>
    <row r="64" spans="3:3" ht="14.25">
      <c r="C64" s="1265"/>
    </row>
    <row r="65" spans="3:3" ht="14.25">
      <c r="C65" s="1265"/>
    </row>
    <row r="66" spans="3:3" ht="14.25">
      <c r="C66" s="1265"/>
    </row>
    <row r="67" spans="3:3" ht="14.25">
      <c r="C67" s="1265"/>
    </row>
    <row r="68" spans="3:3" ht="14.25">
      <c r="C68" s="1265"/>
    </row>
    <row r="69" spans="3:3" ht="14.25">
      <c r="C69" s="1265"/>
    </row>
    <row r="70" spans="3:3" ht="14.25">
      <c r="C70" s="1265"/>
    </row>
    <row r="71" spans="3:3" ht="14.25">
      <c r="C71" s="1265"/>
    </row>
    <row r="72" spans="3:3" ht="14.25">
      <c r="C72" s="1265"/>
    </row>
    <row r="73" spans="3:3" ht="14.25">
      <c r="C73" s="1265"/>
    </row>
    <row r="74" spans="3:3" ht="14.25">
      <c r="C74" s="1265"/>
    </row>
    <row r="75" spans="3:3" ht="14.25">
      <c r="C75" s="1265"/>
    </row>
    <row r="76" spans="3:3" ht="14.25">
      <c r="C76" s="1265"/>
    </row>
    <row r="77" spans="3:3" ht="14.25">
      <c r="C77" s="1265"/>
    </row>
    <row r="78" spans="3:3" ht="14.25">
      <c r="C78" s="1265"/>
    </row>
    <row r="79" spans="3:3" ht="14.25">
      <c r="C79" s="1265"/>
    </row>
    <row r="80" spans="3:3" ht="14.25">
      <c r="C80" s="1265"/>
    </row>
    <row r="81" spans="3:3" ht="14.25">
      <c r="C81" s="1265"/>
    </row>
    <row r="82" spans="3:3" ht="14.25">
      <c r="C82" s="1265"/>
    </row>
    <row r="83" spans="3:3" ht="14.25">
      <c r="C83" s="1265"/>
    </row>
    <row r="84" spans="3:3" ht="14.25">
      <c r="C84" s="1265"/>
    </row>
    <row r="85" spans="3:3" ht="14.25">
      <c r="C85" s="1265"/>
    </row>
    <row r="86" spans="3:3" ht="14.25">
      <c r="C86" s="1265"/>
    </row>
    <row r="87" spans="3:3" ht="14.25">
      <c r="C87" s="1265"/>
    </row>
    <row r="88" spans="3:3" ht="14.25">
      <c r="C88" s="1265"/>
    </row>
    <row r="89" spans="3:3" ht="14.25">
      <c r="C89" s="1265"/>
    </row>
    <row r="90" spans="3:3" ht="14.25">
      <c r="C90" s="1265"/>
    </row>
    <row r="91" spans="3:3" ht="14.25">
      <c r="C91" s="1265"/>
    </row>
    <row r="92" spans="3:3" ht="14.25">
      <c r="C92" s="1265"/>
    </row>
    <row r="93" spans="3:3" ht="14.25">
      <c r="C93" s="1265"/>
    </row>
    <row r="94" spans="3:3" ht="14.25">
      <c r="C94" s="1265"/>
    </row>
  </sheetData>
  <sheetProtection password="C844" sheet="1" objects="1" scenarios="1" selectLockedCells="1" selectUnlockedCells="1"/>
  <mergeCells count="4">
    <mergeCell ref="I3:J3"/>
    <mergeCell ref="A1:C1"/>
    <mergeCell ref="A2:C2"/>
    <mergeCell ref="I4:J4"/>
  </mergeCells>
  <phoneticPr fontId="2" type="noConversion"/>
  <pageMargins left="0.98425196850393704" right="0.55118110236220474" top="0.39370078740157483" bottom="0.59055118110236227" header="0.51181102362204722" footer="0.51181102362204722"/>
  <pageSetup paperSize="9" scale="95" firstPageNumber="2" orientation="portrait" useFirstPageNumber="1" r:id="rId1"/>
  <headerFooter alignWithMargins="0"/>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Y673"/>
  <sheetViews>
    <sheetView view="pageBreakPreview" zoomScaleNormal="100" zoomScaleSheetLayoutView="100" workbookViewId="0">
      <selection activeCell="F17" sqref="F17"/>
    </sheetView>
  </sheetViews>
  <sheetFormatPr defaultColWidth="9.140625" defaultRowHeight="12"/>
  <cols>
    <col min="1" max="1" width="3" style="1" customWidth="1"/>
    <col min="2" max="2" width="3.5703125" style="1" customWidth="1"/>
    <col min="3" max="3" width="40.7109375" style="48" customWidth="1"/>
    <col min="4" max="4" width="7.42578125" style="3" customWidth="1"/>
    <col min="5" max="5" width="9.85546875" style="12" customWidth="1"/>
    <col min="6" max="6" width="9.85546875" style="12" bestFit="1" customWidth="1"/>
    <col min="7" max="7" width="13.85546875" style="12" customWidth="1"/>
    <col min="8" max="8" width="9.140625" style="12" customWidth="1"/>
    <col min="9" max="9" width="14" style="12" customWidth="1"/>
    <col min="10" max="10" width="13.85546875" style="12" customWidth="1"/>
    <col min="11" max="11" width="15.7109375" style="12" customWidth="1"/>
    <col min="12" max="12" width="19.140625" style="12" customWidth="1"/>
    <col min="13" max="13" width="4.28515625" style="12" customWidth="1"/>
    <col min="14" max="14" width="21.5703125" style="12" customWidth="1"/>
    <col min="15" max="15" width="27.140625" style="2" customWidth="1"/>
    <col min="16" max="16" width="25.140625" style="2" customWidth="1"/>
    <col min="17" max="17" width="14.7109375" style="2" customWidth="1"/>
    <col min="18" max="18" width="15.85546875" style="2" customWidth="1"/>
    <col min="19" max="19" width="12.28515625" style="2" customWidth="1"/>
    <col min="20" max="20" width="11.85546875" style="2" customWidth="1"/>
    <col min="21" max="21" width="9.140625" style="2"/>
    <col min="22" max="22" width="25.85546875" style="2" customWidth="1"/>
    <col min="23" max="23" width="14.42578125" style="2" customWidth="1"/>
    <col min="24" max="16384" width="9.140625" style="2"/>
  </cols>
  <sheetData>
    <row r="1" spans="1:20" s="255" customFormat="1" ht="12" customHeight="1">
      <c r="A1" s="1272" t="s">
        <v>26</v>
      </c>
      <c r="B1" s="1272"/>
      <c r="C1" s="1272"/>
      <c r="D1" s="1272"/>
      <c r="E1" s="1272"/>
      <c r="F1" s="1272"/>
      <c r="G1" s="256" t="s">
        <v>328</v>
      </c>
      <c r="H1" s="258"/>
      <c r="I1" s="258"/>
      <c r="J1" s="258"/>
      <c r="K1" s="258"/>
      <c r="L1" s="258"/>
    </row>
    <row r="2" spans="1:20" s="255" customFormat="1" ht="12" customHeight="1">
      <c r="A2" s="1271" t="s">
        <v>59</v>
      </c>
      <c r="B2" s="1271"/>
      <c r="C2" s="1271"/>
      <c r="D2" s="1271"/>
      <c r="E2" s="1271"/>
      <c r="F2" s="1271"/>
      <c r="G2" s="1271"/>
      <c r="H2" s="516"/>
      <c r="I2" s="516"/>
      <c r="J2" s="516"/>
      <c r="K2" s="516"/>
      <c r="L2" s="516"/>
      <c r="P2" s="257"/>
      <c r="Q2" s="259"/>
      <c r="S2" s="260"/>
    </row>
    <row r="3" spans="1:20" s="350" customFormat="1" ht="12" customHeight="1">
      <c r="A3" s="1273" t="s">
        <v>327</v>
      </c>
      <c r="B3" s="1273"/>
      <c r="C3" s="1273"/>
      <c r="D3" s="1273"/>
      <c r="E3" s="1273"/>
      <c r="F3" s="1273"/>
      <c r="G3" s="402" t="s">
        <v>1054</v>
      </c>
      <c r="H3" s="261"/>
      <c r="I3" s="261"/>
      <c r="J3" s="261"/>
      <c r="K3" s="261"/>
      <c r="L3" s="261"/>
      <c r="M3" s="255"/>
      <c r="N3" s="255"/>
      <c r="O3" s="255"/>
      <c r="P3" s="257"/>
      <c r="Q3" s="351"/>
      <c r="S3" s="352"/>
    </row>
    <row r="4" spans="1:20" s="350" customFormat="1" ht="12" customHeight="1">
      <c r="A4" s="400"/>
      <c r="B4" s="400"/>
      <c r="C4" s="400"/>
      <c r="D4" s="400"/>
      <c r="E4" s="400"/>
      <c r="F4" s="400"/>
      <c r="G4" s="400"/>
      <c r="H4" s="261"/>
      <c r="I4" s="261"/>
      <c r="J4" s="261"/>
      <c r="K4" s="261"/>
      <c r="L4" s="261"/>
      <c r="M4" s="255"/>
      <c r="N4" s="255"/>
      <c r="O4" s="255"/>
      <c r="P4" s="257"/>
      <c r="Q4" s="351"/>
      <c r="S4" s="352"/>
    </row>
    <row r="5" spans="1:20" ht="24">
      <c r="A5" s="1274" t="s">
        <v>334</v>
      </c>
      <c r="B5" s="1275"/>
      <c r="C5" s="401" t="s">
        <v>335</v>
      </c>
      <c r="D5" s="4" t="s">
        <v>237</v>
      </c>
      <c r="E5" s="13" t="s">
        <v>304</v>
      </c>
      <c r="F5" s="29" t="s">
        <v>306</v>
      </c>
      <c r="G5" s="13" t="s">
        <v>104</v>
      </c>
      <c r="I5" s="27"/>
      <c r="N5" s="239"/>
    </row>
    <row r="6" spans="1:20" ht="15" customHeight="1">
      <c r="A6" s="403"/>
      <c r="B6" s="403"/>
      <c r="C6" s="404"/>
      <c r="D6" s="69"/>
      <c r="E6" s="30"/>
      <c r="F6" s="249"/>
      <c r="G6" s="30"/>
      <c r="I6" s="27"/>
      <c r="N6" s="239"/>
    </row>
    <row r="7" spans="1:20" ht="23.25">
      <c r="A7" s="26"/>
      <c r="B7" s="26"/>
      <c r="I7" s="1276"/>
      <c r="J7" s="1276"/>
      <c r="K7" s="1276"/>
      <c r="N7" s="239"/>
    </row>
    <row r="8" spans="1:20" s="1" customFormat="1" ht="24">
      <c r="A8" s="71">
        <v>1</v>
      </c>
      <c r="B8" s="28"/>
      <c r="C8" s="72" t="s">
        <v>305</v>
      </c>
      <c r="D8" s="4" t="s">
        <v>237</v>
      </c>
      <c r="E8" s="13" t="s">
        <v>304</v>
      </c>
      <c r="F8" s="29" t="s">
        <v>306</v>
      </c>
      <c r="G8" s="13" t="s">
        <v>104</v>
      </c>
      <c r="H8" s="30"/>
      <c r="I8" s="239"/>
      <c r="J8" s="30"/>
      <c r="K8" s="30"/>
      <c r="L8" s="30"/>
      <c r="M8" s="30"/>
      <c r="N8" s="239"/>
      <c r="O8" s="240"/>
      <c r="P8" s="240"/>
      <c r="Q8" s="354" t="s">
        <v>80</v>
      </c>
      <c r="R8" s="353"/>
      <c r="S8" s="354">
        <f>31596.27-12564.7</f>
        <v>19031.57</v>
      </c>
      <c r="T8" s="354" t="s">
        <v>97</v>
      </c>
    </row>
    <row r="9" spans="1:20" s="1" customFormat="1">
      <c r="C9" s="46"/>
      <c r="D9" s="3"/>
      <c r="E9" s="14"/>
      <c r="F9" s="14"/>
      <c r="G9" s="14"/>
      <c r="H9" s="14"/>
      <c r="I9" s="14"/>
      <c r="J9" s="14"/>
      <c r="K9" s="14"/>
      <c r="L9" s="14"/>
      <c r="M9" s="14"/>
      <c r="N9" s="232"/>
      <c r="O9" s="232"/>
      <c r="P9" s="79"/>
      <c r="Q9" s="79"/>
      <c r="R9" s="79"/>
    </row>
    <row r="10" spans="1:20" s="170" customFormat="1">
      <c r="A10" s="1">
        <v>1</v>
      </c>
      <c r="B10" s="1">
        <v>1</v>
      </c>
      <c r="C10" s="45" t="s">
        <v>294</v>
      </c>
      <c r="D10" s="3"/>
      <c r="E10" s="12"/>
      <c r="F10" s="12"/>
      <c r="G10" s="12"/>
      <c r="H10" s="12"/>
      <c r="I10" s="12"/>
      <c r="J10" s="12"/>
      <c r="K10" s="12"/>
      <c r="L10" s="12"/>
      <c r="M10" s="12"/>
      <c r="N10" s="82"/>
      <c r="O10" s="154"/>
      <c r="P10" s="82"/>
      <c r="Q10" s="185"/>
      <c r="R10" s="185"/>
      <c r="S10" s="190" t="s">
        <v>66</v>
      </c>
    </row>
    <row r="11" spans="1:20" s="170" customFormat="1" ht="36">
      <c r="A11" s="1"/>
      <c r="B11" s="1"/>
      <c r="C11" s="50" t="s">
        <v>241</v>
      </c>
      <c r="D11" s="3"/>
      <c r="E11" s="12"/>
      <c r="F11" s="12"/>
      <c r="G11" s="12"/>
      <c r="H11" s="12"/>
      <c r="I11" s="12"/>
      <c r="J11" s="12"/>
      <c r="K11" s="12"/>
      <c r="L11" s="12"/>
      <c r="M11" s="12"/>
      <c r="N11" s="82"/>
      <c r="O11" s="154"/>
      <c r="P11" s="82"/>
      <c r="Q11" s="185"/>
      <c r="R11" s="185"/>
      <c r="S11" s="190"/>
    </row>
    <row r="12" spans="1:20" s="170" customFormat="1" ht="24">
      <c r="A12" s="1"/>
      <c r="B12" s="1"/>
      <c r="C12" s="50" t="s">
        <v>278</v>
      </c>
      <c r="D12" s="3"/>
      <c r="E12" s="12"/>
      <c r="F12" s="12"/>
      <c r="G12" s="12"/>
      <c r="H12" s="12"/>
      <c r="I12" s="527"/>
      <c r="J12" s="572"/>
      <c r="K12" s="527"/>
      <c r="L12" s="573"/>
      <c r="M12" s="12"/>
      <c r="N12" s="82"/>
      <c r="O12" s="79"/>
      <c r="P12" s="79"/>
      <c r="Q12" s="173"/>
      <c r="R12" s="186"/>
    </row>
    <row r="13" spans="1:20" s="170" customFormat="1" ht="72">
      <c r="A13" s="1"/>
      <c r="B13" s="1"/>
      <c r="C13" s="50" t="s">
        <v>67</v>
      </c>
      <c r="D13" s="3"/>
      <c r="E13" s="12"/>
      <c r="F13" s="1079"/>
      <c r="G13" s="12"/>
      <c r="H13" s="12"/>
      <c r="I13" s="528"/>
      <c r="J13" s="527"/>
      <c r="K13" s="528"/>
      <c r="L13" s="527"/>
      <c r="M13" s="12"/>
      <c r="N13" s="82"/>
      <c r="O13" s="284"/>
      <c r="P13" s="286"/>
      <c r="Q13" s="189"/>
      <c r="R13" s="186"/>
    </row>
    <row r="14" spans="1:20" s="170" customFormat="1" ht="12.75">
      <c r="A14" s="1"/>
      <c r="B14" s="1"/>
      <c r="C14" s="47" t="s">
        <v>98</v>
      </c>
      <c r="D14" s="5" t="s">
        <v>238</v>
      </c>
      <c r="E14" s="22">
        <v>500</v>
      </c>
      <c r="F14" s="1080"/>
      <c r="G14" s="22">
        <f>E14*F14</f>
        <v>0</v>
      </c>
      <c r="H14" s="15"/>
      <c r="I14" s="355"/>
      <c r="J14" s="356"/>
      <c r="K14" s="357"/>
      <c r="L14" s="365"/>
      <c r="M14" s="15"/>
      <c r="N14" s="80"/>
      <c r="O14" s="328"/>
      <c r="P14" s="574"/>
      <c r="Q14" s="559"/>
      <c r="R14" s="181"/>
      <c r="S14" s="182">
        <f>SUM(N14:R14)</f>
        <v>0</v>
      </c>
    </row>
    <row r="15" spans="1:20">
      <c r="F15" s="1079"/>
      <c r="H15" s="15"/>
      <c r="I15" s="15"/>
      <c r="J15" s="80"/>
      <c r="K15" s="219"/>
      <c r="L15" s="80"/>
      <c r="M15" s="118"/>
      <c r="N15" s="80"/>
      <c r="O15" s="119"/>
      <c r="P15" s="121"/>
    </row>
    <row r="16" spans="1:20" s="170" customFormat="1" ht="36">
      <c r="A16" s="31">
        <v>1</v>
      </c>
      <c r="B16" s="32">
        <v>2</v>
      </c>
      <c r="C16" s="45" t="s">
        <v>406</v>
      </c>
      <c r="D16" s="11"/>
      <c r="E16" s="491"/>
      <c r="F16" s="514"/>
      <c r="G16" s="161"/>
      <c r="H16" s="161"/>
      <c r="I16" s="11"/>
      <c r="J16" s="2"/>
      <c r="K16" s="2"/>
      <c r="L16" s="2"/>
      <c r="M16" s="2"/>
      <c r="N16" s="2"/>
      <c r="O16" s="2"/>
      <c r="P16" s="2"/>
    </row>
    <row r="17" spans="1:22" s="170" customFormat="1" ht="72">
      <c r="A17" s="31"/>
      <c r="B17" s="32"/>
      <c r="C17" s="50" t="s">
        <v>407</v>
      </c>
      <c r="D17" s="11"/>
      <c r="E17" s="11"/>
      <c r="F17" s="518"/>
      <c r="G17" s="11"/>
      <c r="H17" s="11"/>
      <c r="I17" s="11"/>
      <c r="J17" s="125"/>
      <c r="K17" s="2"/>
      <c r="L17" s="2"/>
      <c r="M17" s="2"/>
      <c r="N17" s="2"/>
      <c r="O17" s="2"/>
      <c r="P17" s="2"/>
      <c r="R17" s="170" t="s">
        <v>225</v>
      </c>
      <c r="S17" s="492"/>
    </row>
    <row r="18" spans="1:22" s="170" customFormat="1" ht="72">
      <c r="A18" s="31"/>
      <c r="B18" s="32"/>
      <c r="C18" s="50" t="s">
        <v>315</v>
      </c>
      <c r="D18" s="11"/>
      <c r="E18" s="11"/>
      <c r="F18" s="518"/>
      <c r="G18" s="161"/>
      <c r="H18" s="11"/>
      <c r="I18" s="11"/>
      <c r="J18" s="161"/>
      <c r="K18" s="2"/>
      <c r="L18" s="2"/>
      <c r="M18" s="2"/>
      <c r="N18" s="2"/>
      <c r="O18" s="2"/>
      <c r="P18" s="2"/>
    </row>
    <row r="19" spans="1:22" s="170" customFormat="1" ht="24">
      <c r="A19" s="31"/>
      <c r="B19" s="32"/>
      <c r="C19" s="285" t="s">
        <v>208</v>
      </c>
      <c r="D19" s="11"/>
      <c r="E19" s="11"/>
      <c r="F19" s="518"/>
      <c r="G19" s="161"/>
      <c r="H19" s="11"/>
      <c r="I19" s="11"/>
      <c r="J19" s="345"/>
      <c r="K19" s="345"/>
      <c r="L19" s="345"/>
      <c r="M19" s="345"/>
      <c r="N19" s="345"/>
      <c r="O19" s="2"/>
      <c r="P19" s="2"/>
    </row>
    <row r="20" spans="1:22" s="170" customFormat="1" ht="12.75">
      <c r="A20" s="31"/>
      <c r="B20" s="32"/>
      <c r="C20" s="50" t="s">
        <v>209</v>
      </c>
      <c r="D20" s="11"/>
      <c r="E20" s="11"/>
      <c r="F20" s="518"/>
      <c r="G20" s="11"/>
      <c r="H20" s="11"/>
      <c r="I20" s="11"/>
      <c r="J20" s="125"/>
      <c r="K20" s="2"/>
      <c r="L20" s="2"/>
      <c r="M20" s="2"/>
      <c r="N20" s="2"/>
      <c r="O20" s="2"/>
      <c r="P20" s="2"/>
      <c r="S20" s="492"/>
    </row>
    <row r="21" spans="1:22" s="170" customFormat="1">
      <c r="A21" s="1"/>
      <c r="B21" s="1"/>
      <c r="C21" s="50" t="s">
        <v>193</v>
      </c>
      <c r="D21" s="3"/>
      <c r="E21" s="12"/>
      <c r="F21" s="1081"/>
      <c r="G21" s="12"/>
      <c r="H21" s="15"/>
      <c r="I21" s="15"/>
      <c r="J21" s="345"/>
      <c r="K21" s="91"/>
      <c r="L21" s="91"/>
      <c r="M21" s="91"/>
      <c r="N21" s="91"/>
      <c r="O21" s="91"/>
      <c r="P21" s="2"/>
    </row>
    <row r="22" spans="1:22" s="170" customFormat="1">
      <c r="A22" s="31"/>
      <c r="B22" s="32"/>
      <c r="C22" s="48" t="s">
        <v>316</v>
      </c>
      <c r="D22" s="3"/>
      <c r="E22" s="11"/>
      <c r="F22" s="1082"/>
      <c r="G22" s="11"/>
      <c r="H22" s="17"/>
      <c r="I22" s="15"/>
      <c r="J22" s="17"/>
      <c r="K22" s="2"/>
      <c r="L22" s="2"/>
      <c r="M22" s="2"/>
      <c r="N22" s="2"/>
      <c r="O22" s="2"/>
      <c r="P22" s="2"/>
    </row>
    <row r="23" spans="1:22" s="456" customFormat="1" ht="12.75">
      <c r="A23" s="31"/>
      <c r="B23" s="32"/>
      <c r="C23" s="47" t="s">
        <v>158</v>
      </c>
      <c r="D23" s="5" t="s">
        <v>302</v>
      </c>
      <c r="E23" s="38">
        <v>5</v>
      </c>
      <c r="F23" s="1083"/>
      <c r="G23" s="22">
        <f t="shared" ref="G23:G28" si="0">E23*F23</f>
        <v>0</v>
      </c>
      <c r="H23" s="17"/>
      <c r="I23" s="519"/>
      <c r="J23" s="520"/>
      <c r="K23" s="520"/>
      <c r="L23" s="520"/>
      <c r="M23" s="17"/>
      <c r="N23" s="125"/>
      <c r="O23" s="125"/>
      <c r="P23" s="125"/>
      <c r="Q23" s="560"/>
      <c r="R23" s="493"/>
      <c r="S23" s="417">
        <f>SUM(N23:R23)</f>
        <v>0</v>
      </c>
    </row>
    <row r="24" spans="1:22" s="456" customFormat="1" ht="12.75">
      <c r="A24" s="31"/>
      <c r="B24" s="32"/>
      <c r="C24" s="47" t="s">
        <v>410</v>
      </c>
      <c r="D24" s="5" t="s">
        <v>302</v>
      </c>
      <c r="E24" s="38">
        <v>3</v>
      </c>
      <c r="F24" s="1083"/>
      <c r="G24" s="22">
        <f t="shared" si="0"/>
        <v>0</v>
      </c>
      <c r="H24" s="17"/>
      <c r="I24" s="519"/>
      <c r="J24" s="520"/>
      <c r="K24" s="520"/>
      <c r="L24" s="520"/>
      <c r="M24" s="17"/>
      <c r="N24" s="125"/>
      <c r="O24" s="125"/>
      <c r="P24" s="125"/>
      <c r="Q24" s="560"/>
      <c r="R24" s="493"/>
      <c r="S24" s="417">
        <f>SUM(N24:R24)</f>
        <v>0</v>
      </c>
    </row>
    <row r="25" spans="1:22" s="456" customFormat="1" ht="12.75">
      <c r="A25" s="31"/>
      <c r="B25" s="32"/>
      <c r="C25" s="47" t="s">
        <v>409</v>
      </c>
      <c r="D25" s="5" t="s">
        <v>201</v>
      </c>
      <c r="E25" s="38">
        <v>10</v>
      </c>
      <c r="F25" s="1083"/>
      <c r="G25" s="22">
        <f t="shared" si="0"/>
        <v>0</v>
      </c>
      <c r="H25" s="11"/>
      <c r="I25" s="11"/>
      <c r="J25" s="125"/>
      <c r="K25" s="125"/>
      <c r="L25" s="125"/>
      <c r="M25" s="125"/>
      <c r="N25" s="125"/>
      <c r="O25" s="125"/>
      <c r="P25" s="126"/>
      <c r="R25" s="494"/>
      <c r="S25" s="494"/>
    </row>
    <row r="26" spans="1:22" s="456" customFormat="1" ht="24">
      <c r="A26" s="31"/>
      <c r="B26" s="32"/>
      <c r="C26" s="138" t="s">
        <v>411</v>
      </c>
      <c r="D26" s="5" t="s">
        <v>201</v>
      </c>
      <c r="E26" s="38">
        <v>20</v>
      </c>
      <c r="F26" s="1083"/>
      <c r="G26" s="22">
        <f t="shared" si="0"/>
        <v>0</v>
      </c>
      <c r="H26" s="11"/>
      <c r="I26" s="519"/>
      <c r="J26" s="520"/>
      <c r="K26" s="520"/>
      <c r="L26" s="520"/>
      <c r="M26" s="11"/>
      <c r="N26" s="125"/>
      <c r="O26" s="125"/>
      <c r="P26" s="345"/>
      <c r="Q26" s="560"/>
      <c r="R26" s="493"/>
      <c r="S26" s="417">
        <f>0.2*U26</f>
        <v>0</v>
      </c>
      <c r="U26" s="494"/>
      <c r="V26" s="494"/>
    </row>
    <row r="27" spans="1:22" s="456" customFormat="1" ht="24">
      <c r="A27" s="31"/>
      <c r="B27" s="32"/>
      <c r="C27" s="138" t="s">
        <v>412</v>
      </c>
      <c r="D27" s="5" t="s">
        <v>201</v>
      </c>
      <c r="E27" s="38">
        <v>160</v>
      </c>
      <c r="F27" s="1083"/>
      <c r="G27" s="22">
        <f t="shared" si="0"/>
        <v>0</v>
      </c>
      <c r="H27" s="11"/>
      <c r="I27" s="519"/>
      <c r="J27" s="520"/>
      <c r="K27" s="520"/>
      <c r="L27" s="520"/>
      <c r="M27" s="11"/>
      <c r="N27" s="125"/>
      <c r="O27" s="125"/>
      <c r="P27" s="345"/>
      <c r="Q27" s="560"/>
      <c r="R27" s="493"/>
      <c r="S27" s="417">
        <f>0.2*U27</f>
        <v>0</v>
      </c>
      <c r="U27" s="494"/>
      <c r="V27" s="494"/>
    </row>
    <row r="28" spans="1:22" s="456" customFormat="1" ht="24">
      <c r="A28" s="31"/>
      <c r="B28" s="32"/>
      <c r="C28" s="138" t="s">
        <v>408</v>
      </c>
      <c r="D28" s="5" t="s">
        <v>302</v>
      </c>
      <c r="E28" s="38">
        <v>30</v>
      </c>
      <c r="F28" s="1083"/>
      <c r="G28" s="22">
        <f t="shared" si="0"/>
        <v>0</v>
      </c>
      <c r="H28" s="11"/>
      <c r="I28" s="519"/>
      <c r="J28" s="520"/>
      <c r="K28" s="519"/>
      <c r="L28" s="520"/>
      <c r="M28" s="11"/>
      <c r="N28" s="125"/>
      <c r="O28" s="125"/>
      <c r="P28" s="125"/>
      <c r="Q28" s="560"/>
      <c r="R28" s="493"/>
      <c r="S28" s="417">
        <f>0.2*U28</f>
        <v>0</v>
      </c>
      <c r="U28" s="494"/>
      <c r="V28" s="494"/>
    </row>
    <row r="29" spans="1:22" s="201" customFormat="1" ht="12.75">
      <c r="A29" s="31"/>
      <c r="B29" s="32"/>
      <c r="C29" s="48"/>
      <c r="D29" s="3"/>
      <c r="E29" s="11"/>
      <c r="F29" s="518"/>
      <c r="G29" s="12"/>
      <c r="H29" s="11"/>
      <c r="I29" s="519"/>
      <c r="J29" s="520"/>
      <c r="K29" s="519"/>
      <c r="L29" s="520"/>
      <c r="M29" s="11"/>
      <c r="N29" s="125"/>
      <c r="O29" s="125"/>
      <c r="P29" s="125"/>
      <c r="Q29" s="370"/>
      <c r="R29" s="370"/>
      <c r="S29" s="371"/>
      <c r="U29" s="495"/>
      <c r="V29" s="495"/>
    </row>
    <row r="30" spans="1:22" s="170" customFormat="1">
      <c r="A30" s="31"/>
      <c r="B30" s="32"/>
      <c r="C30" s="48" t="s">
        <v>317</v>
      </c>
      <c r="D30" s="3"/>
      <c r="E30" s="11"/>
      <c r="F30" s="1082"/>
      <c r="G30" s="11"/>
      <c r="H30" s="17"/>
      <c r="I30" s="17"/>
      <c r="J30" s="17"/>
      <c r="K30" s="2"/>
      <c r="L30" s="2"/>
      <c r="M30" s="2"/>
      <c r="N30" s="2"/>
      <c r="O30" s="2"/>
      <c r="P30" s="2"/>
    </row>
    <row r="31" spans="1:22" s="456" customFormat="1" ht="12.75">
      <c r="A31" s="31"/>
      <c r="B31" s="32"/>
      <c r="C31" s="47" t="s">
        <v>158</v>
      </c>
      <c r="D31" s="5" t="s">
        <v>302</v>
      </c>
      <c r="E31" s="38">
        <v>5</v>
      </c>
      <c r="F31" s="1083"/>
      <c r="G31" s="22">
        <f t="shared" ref="G31:G36" si="1">E31*F31</f>
        <v>0</v>
      </c>
      <c r="H31" s="17"/>
      <c r="I31" s="519"/>
      <c r="J31" s="520"/>
      <c r="K31" s="520"/>
      <c r="L31" s="520"/>
      <c r="M31" s="17"/>
      <c r="N31" s="125"/>
      <c r="O31" s="125"/>
      <c r="P31" s="125"/>
      <c r="Q31" s="560"/>
      <c r="R31" s="493"/>
      <c r="S31" s="417">
        <f>SUM(N31:R31)</f>
        <v>0</v>
      </c>
    </row>
    <row r="32" spans="1:22" s="456" customFormat="1" ht="12.75">
      <c r="A32" s="31"/>
      <c r="B32" s="32"/>
      <c r="C32" s="47" t="s">
        <v>410</v>
      </c>
      <c r="D32" s="5" t="s">
        <v>302</v>
      </c>
      <c r="E32" s="38">
        <v>3</v>
      </c>
      <c r="F32" s="1083"/>
      <c r="G32" s="22">
        <f t="shared" si="1"/>
        <v>0</v>
      </c>
      <c r="H32" s="17"/>
      <c r="I32" s="519"/>
      <c r="J32" s="520"/>
      <c r="K32" s="520"/>
      <c r="L32" s="520"/>
      <c r="M32" s="17"/>
      <c r="N32" s="125"/>
      <c r="O32" s="125"/>
      <c r="P32" s="125"/>
      <c r="Q32" s="560"/>
      <c r="R32" s="493"/>
      <c r="S32" s="417">
        <f>SUM(N32:R32)</f>
        <v>0</v>
      </c>
    </row>
    <row r="33" spans="1:22" s="456" customFormat="1" ht="12.75">
      <c r="A33" s="31"/>
      <c r="B33" s="32"/>
      <c r="C33" s="47" t="s">
        <v>409</v>
      </c>
      <c r="D33" s="5" t="s">
        <v>201</v>
      </c>
      <c r="E33" s="38">
        <v>10</v>
      </c>
      <c r="F33" s="1083"/>
      <c r="G33" s="22">
        <f t="shared" si="1"/>
        <v>0</v>
      </c>
      <c r="H33" s="11"/>
      <c r="I33" s="11"/>
      <c r="J33" s="125"/>
      <c r="K33" s="125"/>
      <c r="L33" s="125"/>
      <c r="M33" s="125"/>
      <c r="N33" s="125"/>
      <c r="O33" s="125"/>
      <c r="P33" s="126"/>
      <c r="R33" s="494"/>
      <c r="S33" s="494"/>
    </row>
    <row r="34" spans="1:22" s="456" customFormat="1" ht="24">
      <c r="A34" s="31"/>
      <c r="B34" s="32"/>
      <c r="C34" s="138" t="s">
        <v>411</v>
      </c>
      <c r="D34" s="5" t="s">
        <v>201</v>
      </c>
      <c r="E34" s="38">
        <v>20</v>
      </c>
      <c r="F34" s="1083"/>
      <c r="G34" s="22">
        <f t="shared" si="1"/>
        <v>0</v>
      </c>
      <c r="H34" s="11"/>
      <c r="I34" s="519"/>
      <c r="J34" s="520"/>
      <c r="K34" s="520"/>
      <c r="L34" s="520"/>
      <c r="M34" s="11"/>
      <c r="N34" s="125"/>
      <c r="O34" s="125"/>
      <c r="P34" s="345"/>
      <c r="Q34" s="560"/>
      <c r="R34" s="493"/>
      <c r="S34" s="417">
        <f>0.2*U34</f>
        <v>0</v>
      </c>
      <c r="U34" s="494"/>
      <c r="V34" s="494"/>
    </row>
    <row r="35" spans="1:22" s="456" customFormat="1" ht="24">
      <c r="A35" s="31"/>
      <c r="B35" s="32"/>
      <c r="C35" s="138" t="s">
        <v>412</v>
      </c>
      <c r="D35" s="5" t="s">
        <v>201</v>
      </c>
      <c r="E35" s="38">
        <v>160</v>
      </c>
      <c r="F35" s="1083"/>
      <c r="G35" s="22">
        <f t="shared" si="1"/>
        <v>0</v>
      </c>
      <c r="H35" s="11"/>
      <c r="I35" s="519"/>
      <c r="J35" s="520"/>
      <c r="K35" s="520"/>
      <c r="L35" s="520"/>
      <c r="M35" s="11"/>
      <c r="N35" s="125"/>
      <c r="O35" s="125"/>
      <c r="P35" s="345"/>
      <c r="Q35" s="560"/>
      <c r="R35" s="493"/>
      <c r="S35" s="417">
        <f>0.2*U35</f>
        <v>0</v>
      </c>
      <c r="U35" s="494"/>
      <c r="V35" s="494"/>
    </row>
    <row r="36" spans="1:22" s="456" customFormat="1" ht="24">
      <c r="A36" s="31"/>
      <c r="B36" s="32"/>
      <c r="C36" s="138" t="s">
        <v>408</v>
      </c>
      <c r="D36" s="5" t="s">
        <v>302</v>
      </c>
      <c r="E36" s="38">
        <v>30</v>
      </c>
      <c r="F36" s="1083"/>
      <c r="G36" s="22">
        <f t="shared" si="1"/>
        <v>0</v>
      </c>
      <c r="H36" s="11"/>
      <c r="I36" s="519"/>
      <c r="J36" s="520"/>
      <c r="K36" s="519"/>
      <c r="L36" s="520"/>
      <c r="M36" s="11"/>
      <c r="N36" s="125"/>
      <c r="O36" s="125"/>
      <c r="P36" s="125"/>
      <c r="Q36" s="560"/>
      <c r="R36" s="493"/>
      <c r="S36" s="417">
        <f>0.2*U36</f>
        <v>0</v>
      </c>
      <c r="U36" s="494"/>
      <c r="V36" s="494"/>
    </row>
    <row r="37" spans="1:22">
      <c r="F37" s="1079"/>
      <c r="H37" s="15"/>
      <c r="I37" s="15"/>
      <c r="J37" s="15"/>
      <c r="K37" s="15"/>
      <c r="L37" s="15"/>
      <c r="M37" s="15"/>
      <c r="N37" s="80"/>
      <c r="O37" s="219"/>
      <c r="P37" s="80"/>
      <c r="Q37" s="80"/>
      <c r="R37" s="119"/>
      <c r="S37" s="121"/>
    </row>
    <row r="38" spans="1:22" s="251" customFormat="1" ht="48">
      <c r="A38" s="31">
        <v>1</v>
      </c>
      <c r="B38" s="32">
        <v>3</v>
      </c>
      <c r="C38" s="45" t="s">
        <v>415</v>
      </c>
      <c r="D38" s="11"/>
      <c r="E38" s="491"/>
      <c r="F38" s="514"/>
      <c r="G38" s="161"/>
      <c r="H38" s="161"/>
      <c r="I38" s="161"/>
      <c r="J38" s="161"/>
      <c r="K38" s="161"/>
      <c r="L38" s="161"/>
      <c r="M38" s="11"/>
      <c r="N38" s="124"/>
      <c r="O38" s="128"/>
      <c r="P38" s="161"/>
      <c r="Q38" s="270"/>
      <c r="R38" s="268"/>
    </row>
    <row r="39" spans="1:22" s="251" customFormat="1" ht="48">
      <c r="A39" s="31"/>
      <c r="B39" s="32"/>
      <c r="C39" s="50" t="s">
        <v>414</v>
      </c>
      <c r="D39" s="11"/>
      <c r="E39" s="491"/>
      <c r="F39" s="514"/>
      <c r="G39" s="11"/>
      <c r="H39" s="11"/>
      <c r="I39" s="527"/>
      <c r="J39" s="572"/>
      <c r="K39" s="527"/>
      <c r="L39" s="573"/>
      <c r="M39" s="11"/>
      <c r="N39" s="124"/>
      <c r="O39" s="128"/>
      <c r="P39" s="11"/>
      <c r="Q39" s="268"/>
      <c r="R39" s="268"/>
      <c r="S39" s="269" t="s">
        <v>226</v>
      </c>
      <c r="U39" s="251" t="s">
        <v>225</v>
      </c>
      <c r="V39" s="272"/>
    </row>
    <row r="40" spans="1:22" s="456" customFormat="1" ht="48">
      <c r="A40" s="31"/>
      <c r="B40" s="32"/>
      <c r="C40" s="50" t="s">
        <v>416</v>
      </c>
      <c r="D40" s="11"/>
      <c r="E40" s="491"/>
      <c r="F40" s="514"/>
      <c r="G40" s="11"/>
      <c r="H40" s="11"/>
      <c r="I40" s="527"/>
      <c r="J40" s="572"/>
      <c r="K40" s="527"/>
      <c r="L40" s="573"/>
      <c r="M40" s="11"/>
      <c r="N40" s="124"/>
      <c r="O40" s="128"/>
      <c r="P40" s="11"/>
      <c r="Q40" s="455"/>
      <c r="R40" s="455"/>
      <c r="S40" s="457"/>
      <c r="V40" s="475"/>
    </row>
    <row r="41" spans="1:22" s="251" customFormat="1" ht="24">
      <c r="A41" s="31"/>
      <c r="B41" s="32"/>
      <c r="C41" s="285" t="s">
        <v>208</v>
      </c>
      <c r="D41" s="11"/>
      <c r="E41" s="125"/>
      <c r="F41" s="518"/>
      <c r="G41" s="161"/>
      <c r="H41" s="11"/>
      <c r="I41" s="11"/>
      <c r="J41" s="11"/>
      <c r="K41" s="11"/>
      <c r="L41" s="11"/>
      <c r="M41" s="11"/>
      <c r="N41" s="80"/>
      <c r="O41" s="11"/>
      <c r="P41" s="161"/>
      <c r="Q41" s="268"/>
      <c r="R41" s="268"/>
      <c r="S41" s="220"/>
    </row>
    <row r="42" spans="1:22" s="251" customFormat="1" ht="12.75">
      <c r="A42" s="31"/>
      <c r="B42" s="32"/>
      <c r="C42" s="50" t="s">
        <v>209</v>
      </c>
      <c r="D42" s="11"/>
      <c r="E42" s="11"/>
      <c r="F42" s="518"/>
      <c r="G42" s="11"/>
      <c r="H42" s="11"/>
      <c r="I42" s="11"/>
      <c r="J42" s="11"/>
      <c r="K42" s="11"/>
      <c r="L42" s="11"/>
      <c r="M42" s="11"/>
      <c r="N42" s="80"/>
      <c r="O42" s="39"/>
      <c r="P42" s="2"/>
      <c r="V42" s="272"/>
    </row>
    <row r="43" spans="1:22" s="251" customFormat="1" ht="24">
      <c r="A43" s="1"/>
      <c r="B43" s="1"/>
      <c r="C43" s="50" t="s">
        <v>268</v>
      </c>
      <c r="D43" s="3"/>
      <c r="E43" s="12"/>
      <c r="F43" s="1081"/>
      <c r="G43" s="12"/>
      <c r="H43" s="15"/>
      <c r="I43" s="15"/>
      <c r="J43" s="15"/>
      <c r="K43" s="15"/>
      <c r="L43" s="15"/>
      <c r="M43" s="15"/>
      <c r="N43" s="82"/>
      <c r="O43" s="79"/>
      <c r="P43" s="79"/>
      <c r="Q43" s="174"/>
      <c r="R43" s="271"/>
    </row>
    <row r="44" spans="1:22" s="456" customFormat="1" ht="24">
      <c r="A44" s="31"/>
      <c r="B44" s="32"/>
      <c r="C44" s="138" t="s">
        <v>413</v>
      </c>
      <c r="D44" s="5" t="s">
        <v>201</v>
      </c>
      <c r="E44" s="38">
        <v>20</v>
      </c>
      <c r="F44" s="1083"/>
      <c r="G44" s="22">
        <f t="shared" ref="G44" si="2">E44*F44</f>
        <v>0</v>
      </c>
      <c r="H44" s="11"/>
      <c r="I44" s="355"/>
      <c r="J44" s="575"/>
      <c r="K44" s="357"/>
      <c r="L44" s="365"/>
      <c r="M44" s="11"/>
      <c r="N44" s="80"/>
      <c r="O44" s="576"/>
      <c r="P44" s="82"/>
      <c r="Q44" s="561"/>
      <c r="R44" s="440"/>
      <c r="S44" s="441">
        <f>0.2*U44</f>
        <v>0</v>
      </c>
      <c r="U44" s="474"/>
      <c r="V44" s="474"/>
    </row>
    <row r="45" spans="1:22">
      <c r="F45" s="1079"/>
    </row>
    <row r="46" spans="1:22" ht="36">
      <c r="A46" s="31">
        <v>1</v>
      </c>
      <c r="B46" s="32">
        <v>4</v>
      </c>
      <c r="C46" s="45" t="s">
        <v>318</v>
      </c>
      <c r="D46" s="11"/>
      <c r="E46" s="11"/>
      <c r="F46" s="518"/>
      <c r="G46" s="11"/>
      <c r="H46" s="11"/>
      <c r="I46" s="11"/>
      <c r="J46" s="11"/>
      <c r="K46" s="11"/>
      <c r="L46" s="11"/>
      <c r="M46" s="11"/>
      <c r="N46" s="2"/>
      <c r="O46" s="39"/>
      <c r="U46" s="2" t="s">
        <v>225</v>
      </c>
      <c r="V46" s="248" t="s">
        <v>79</v>
      </c>
    </row>
    <row r="47" spans="1:22" ht="36">
      <c r="A47" s="31"/>
      <c r="B47" s="32"/>
      <c r="C47" s="50" t="s">
        <v>319</v>
      </c>
      <c r="D47" s="11"/>
      <c r="E47" s="11"/>
      <c r="F47" s="518"/>
      <c r="G47" s="11"/>
      <c r="H47" s="11"/>
      <c r="I47" s="11"/>
      <c r="J47" s="11"/>
      <c r="K47" s="11"/>
      <c r="L47" s="11"/>
      <c r="M47" s="11"/>
      <c r="N47" s="2"/>
      <c r="O47" s="39"/>
      <c r="V47" s="248"/>
    </row>
    <row r="48" spans="1:22" ht="84.75" customHeight="1">
      <c r="A48" s="31"/>
      <c r="B48" s="32"/>
      <c r="C48" s="50" t="s">
        <v>320</v>
      </c>
      <c r="D48" s="11"/>
      <c r="E48" s="345"/>
      <c r="F48" s="518"/>
      <c r="G48" s="11"/>
      <c r="H48" s="11"/>
      <c r="I48" s="528"/>
      <c r="J48" s="527"/>
      <c r="K48" s="528"/>
      <c r="L48" s="527"/>
      <c r="M48" s="11"/>
      <c r="N48" s="82"/>
      <c r="O48" s="284"/>
      <c r="P48" s="286"/>
      <c r="Q48" s="242"/>
      <c r="V48" s="287"/>
    </row>
    <row r="49" spans="1:22" ht="12.75">
      <c r="A49" s="31"/>
      <c r="B49" s="32"/>
      <c r="C49" s="50" t="s">
        <v>207</v>
      </c>
      <c r="D49" s="11"/>
      <c r="E49" s="11"/>
      <c r="F49" s="518"/>
      <c r="G49" s="11"/>
      <c r="H49" s="11"/>
      <c r="I49" s="11"/>
      <c r="J49" s="11"/>
      <c r="K49" s="11"/>
      <c r="L49" s="11"/>
      <c r="M49" s="11"/>
      <c r="N49" s="80"/>
      <c r="O49" s="39"/>
      <c r="V49" s="248"/>
    </row>
    <row r="50" spans="1:22" s="456" customFormat="1" ht="13.5">
      <c r="A50" s="31"/>
      <c r="B50" s="32"/>
      <c r="C50" s="47" t="s">
        <v>314</v>
      </c>
      <c r="D50" s="5" t="s">
        <v>47</v>
      </c>
      <c r="E50" s="38">
        <v>100</v>
      </c>
      <c r="F50" s="1083"/>
      <c r="G50" s="22">
        <f>E50*F50</f>
        <v>0</v>
      </c>
      <c r="H50" s="11"/>
      <c r="I50" s="355"/>
      <c r="J50" s="356"/>
      <c r="K50" s="357"/>
      <c r="L50" s="365"/>
      <c r="M50" s="11"/>
      <c r="N50" s="80"/>
      <c r="O50" s="328"/>
      <c r="P50" s="80"/>
      <c r="Q50" s="561"/>
      <c r="R50" s="440"/>
      <c r="S50" s="441">
        <f>SUM(N50:Q50)</f>
        <v>0</v>
      </c>
      <c r="T50" s="456">
        <f>1.05*S50</f>
        <v>0</v>
      </c>
      <c r="U50" s="474"/>
      <c r="V50" s="474"/>
    </row>
    <row r="51" spans="1:22">
      <c r="C51" s="45"/>
      <c r="F51" s="1084"/>
      <c r="H51" s="16"/>
      <c r="I51" s="16"/>
      <c r="J51" s="16"/>
      <c r="K51" s="16"/>
      <c r="L51" s="16"/>
      <c r="M51" s="16"/>
      <c r="N51" s="16"/>
    </row>
    <row r="52" spans="1:22">
      <c r="A52" s="31">
        <v>1</v>
      </c>
      <c r="B52" s="32">
        <v>5</v>
      </c>
      <c r="C52" s="45" t="s">
        <v>212</v>
      </c>
      <c r="D52" s="11"/>
      <c r="E52" s="11"/>
      <c r="F52" s="518"/>
      <c r="G52" s="11"/>
      <c r="H52" s="11"/>
      <c r="I52" s="11"/>
      <c r="J52" s="11"/>
      <c r="K52" s="11"/>
      <c r="L52" s="11"/>
      <c r="M52" s="11"/>
      <c r="N52" s="128"/>
    </row>
    <row r="53" spans="1:22" ht="36">
      <c r="A53" s="31"/>
      <c r="B53" s="32"/>
      <c r="C53" s="50" t="s">
        <v>265</v>
      </c>
      <c r="D53" s="11"/>
      <c r="E53" s="11"/>
      <c r="F53" s="518"/>
      <c r="G53" s="11"/>
      <c r="H53" s="11"/>
      <c r="I53" s="11"/>
      <c r="J53" s="11"/>
      <c r="K53" s="11"/>
      <c r="L53" s="11"/>
      <c r="M53" s="11"/>
      <c r="N53" s="128"/>
    </row>
    <row r="54" spans="1:22" ht="36">
      <c r="A54" s="31"/>
      <c r="B54" s="32"/>
      <c r="C54" s="50" t="s">
        <v>215</v>
      </c>
      <c r="D54" s="11"/>
      <c r="E54" s="11"/>
      <c r="F54" s="518"/>
      <c r="G54" s="11"/>
      <c r="H54" s="11"/>
      <c r="I54" s="11"/>
      <c r="J54" s="11"/>
      <c r="K54" s="11"/>
      <c r="L54" s="11"/>
      <c r="M54" s="11"/>
      <c r="N54" s="128"/>
    </row>
    <row r="55" spans="1:22" ht="24">
      <c r="A55" s="31"/>
      <c r="B55" s="32"/>
      <c r="C55" s="50" t="s">
        <v>213</v>
      </c>
      <c r="D55" s="11"/>
      <c r="E55" s="11"/>
      <c r="F55" s="518"/>
      <c r="G55" s="11"/>
      <c r="H55" s="11"/>
      <c r="I55" s="11"/>
      <c r="J55" s="11"/>
      <c r="K55" s="11"/>
      <c r="L55" s="11"/>
      <c r="M55" s="11"/>
      <c r="N55" s="128"/>
    </row>
    <row r="56" spans="1:22" ht="24">
      <c r="A56" s="31"/>
      <c r="B56" s="32"/>
      <c r="C56" s="285" t="s">
        <v>214</v>
      </c>
      <c r="D56" s="11"/>
      <c r="E56" s="11"/>
      <c r="F56" s="518"/>
      <c r="G56" s="11"/>
      <c r="H56" s="11"/>
      <c r="I56" s="11"/>
      <c r="J56" s="11"/>
      <c r="K56" s="11"/>
      <c r="L56" s="11"/>
      <c r="M56" s="11"/>
      <c r="N56" s="128"/>
    </row>
    <row r="57" spans="1:22" ht="24">
      <c r="A57" s="31"/>
      <c r="B57" s="32"/>
      <c r="C57" s="50" t="s">
        <v>216</v>
      </c>
      <c r="D57" s="11"/>
      <c r="E57" s="2"/>
      <c r="F57" s="518"/>
      <c r="G57" s="11"/>
      <c r="H57" s="11"/>
      <c r="I57" s="11"/>
      <c r="J57" s="11"/>
      <c r="K57" s="11"/>
      <c r="L57" s="11"/>
      <c r="M57" s="11"/>
      <c r="N57" s="82"/>
      <c r="O57" s="284"/>
      <c r="P57" s="286"/>
      <c r="Q57" s="242"/>
    </row>
    <row r="58" spans="1:22">
      <c r="A58" s="31"/>
      <c r="B58" s="32"/>
      <c r="C58" s="50" t="s">
        <v>211</v>
      </c>
      <c r="D58" s="11"/>
      <c r="E58" s="11"/>
      <c r="F58" s="518"/>
      <c r="G58" s="11"/>
      <c r="H58" s="11"/>
      <c r="I58" s="11"/>
      <c r="J58" s="11"/>
      <c r="K58" s="11"/>
      <c r="L58" s="11"/>
      <c r="M58" s="11"/>
      <c r="N58" s="128"/>
    </row>
    <row r="59" spans="1:22">
      <c r="A59" s="31"/>
      <c r="B59" s="32"/>
      <c r="C59" s="50" t="s">
        <v>81</v>
      </c>
      <c r="D59" s="11"/>
      <c r="E59" s="11"/>
      <c r="F59" s="518"/>
      <c r="G59" s="11"/>
      <c r="H59" s="11"/>
      <c r="I59" s="11"/>
      <c r="J59" s="11"/>
      <c r="K59" s="11"/>
      <c r="L59" s="11"/>
      <c r="M59" s="11"/>
      <c r="N59" s="128"/>
    </row>
    <row r="60" spans="1:22" s="456" customFormat="1" ht="12.75">
      <c r="A60" s="31"/>
      <c r="B60" s="32"/>
      <c r="C60" s="47" t="s">
        <v>164</v>
      </c>
      <c r="D60" s="5" t="s">
        <v>302</v>
      </c>
      <c r="E60" s="38">
        <v>2</v>
      </c>
      <c r="F60" s="1083"/>
      <c r="G60" s="22">
        <f>E60*F60</f>
        <v>0</v>
      </c>
      <c r="H60" s="17"/>
      <c r="I60" s="355"/>
      <c r="J60" s="356"/>
      <c r="K60" s="357"/>
      <c r="L60" s="365"/>
      <c r="M60" s="17"/>
      <c r="N60" s="80"/>
      <c r="O60" s="577"/>
      <c r="P60" s="80"/>
      <c r="Q60" s="561"/>
      <c r="R60" s="440"/>
      <c r="S60" s="441">
        <f>SUM(N60:R60)</f>
        <v>0</v>
      </c>
    </row>
    <row r="61" spans="1:22" ht="9" customHeight="1">
      <c r="C61" s="45"/>
      <c r="F61" s="1084"/>
      <c r="H61" s="16"/>
      <c r="I61" s="16"/>
      <c r="J61" s="16"/>
      <c r="K61" s="16"/>
      <c r="L61" s="16"/>
      <c r="M61" s="16"/>
      <c r="N61" s="16"/>
    </row>
    <row r="62" spans="1:22" s="456" customFormat="1" ht="12.75">
      <c r="A62" s="31"/>
      <c r="B62" s="32"/>
      <c r="C62" s="47" t="s">
        <v>420</v>
      </c>
      <c r="D62" s="5" t="s">
        <v>302</v>
      </c>
      <c r="E62" s="38">
        <v>1</v>
      </c>
      <c r="F62" s="1083"/>
      <c r="G62" s="22">
        <f>E62*F62</f>
        <v>0</v>
      </c>
      <c r="H62" s="17"/>
      <c r="I62" s="355"/>
      <c r="J62" s="356"/>
      <c r="K62" s="357"/>
      <c r="L62" s="365"/>
      <c r="M62" s="17"/>
      <c r="N62" s="80"/>
      <c r="O62" s="577"/>
      <c r="P62" s="80"/>
      <c r="Q62" s="561"/>
      <c r="R62" s="440"/>
      <c r="S62" s="441">
        <f>SUM(N62:R62)</f>
        <v>0</v>
      </c>
    </row>
    <row r="63" spans="1:22" s="456" customFormat="1" ht="12.75">
      <c r="A63" s="31"/>
      <c r="B63" s="32"/>
      <c r="C63" s="47" t="s">
        <v>417</v>
      </c>
      <c r="D63" s="5" t="s">
        <v>302</v>
      </c>
      <c r="E63" s="38">
        <v>1</v>
      </c>
      <c r="F63" s="1083"/>
      <c r="G63" s="22">
        <f>E63*F63</f>
        <v>0</v>
      </c>
      <c r="H63" s="17"/>
      <c r="I63" s="355"/>
      <c r="J63" s="356"/>
      <c r="K63" s="357"/>
      <c r="L63" s="365"/>
      <c r="M63" s="17"/>
      <c r="N63" s="80"/>
      <c r="O63" s="577"/>
      <c r="P63" s="80"/>
      <c r="Q63" s="561"/>
      <c r="R63" s="440"/>
      <c r="S63" s="441">
        <f>SUM(N63:R63)</f>
        <v>0</v>
      </c>
    </row>
    <row r="64" spans="1:22" s="456" customFormat="1" ht="12.75">
      <c r="A64" s="31"/>
      <c r="B64" s="32"/>
      <c r="C64" s="47" t="s">
        <v>418</v>
      </c>
      <c r="D64" s="5" t="s">
        <v>302</v>
      </c>
      <c r="E64" s="38">
        <v>1</v>
      </c>
      <c r="F64" s="1083"/>
      <c r="G64" s="22">
        <f>E64*F64</f>
        <v>0</v>
      </c>
      <c r="H64" s="17"/>
      <c r="I64" s="355"/>
      <c r="J64" s="356"/>
      <c r="K64" s="357"/>
      <c r="L64" s="365"/>
      <c r="M64" s="17"/>
      <c r="N64" s="80"/>
      <c r="O64" s="577"/>
      <c r="P64" s="80"/>
      <c r="Q64" s="561"/>
      <c r="R64" s="440"/>
      <c r="S64" s="441">
        <f>SUM(N64:R64)</f>
        <v>0</v>
      </c>
    </row>
    <row r="65" spans="1:20" s="456" customFormat="1" ht="12.75">
      <c r="A65" s="31"/>
      <c r="B65" s="32"/>
      <c r="C65" s="47" t="s">
        <v>419</v>
      </c>
      <c r="D65" s="5" t="s">
        <v>302</v>
      </c>
      <c r="E65" s="38">
        <v>1</v>
      </c>
      <c r="F65" s="1083"/>
      <c r="G65" s="22">
        <f>E65*F65</f>
        <v>0</v>
      </c>
      <c r="H65" s="17"/>
      <c r="I65" s="355"/>
      <c r="J65" s="356"/>
      <c r="K65" s="357"/>
      <c r="L65" s="365"/>
      <c r="M65" s="17"/>
      <c r="N65" s="80"/>
      <c r="O65" s="577"/>
      <c r="P65" s="80"/>
      <c r="Q65" s="561"/>
      <c r="R65" s="440"/>
      <c r="S65" s="441">
        <f>SUM(N65:R65)</f>
        <v>0</v>
      </c>
    </row>
    <row r="66" spans="1:20">
      <c r="C66" s="45"/>
      <c r="F66" s="1084"/>
      <c r="H66" s="16"/>
      <c r="I66" s="16"/>
      <c r="J66" s="16"/>
      <c r="K66" s="16"/>
      <c r="L66" s="16"/>
      <c r="M66" s="16"/>
      <c r="N66" s="16"/>
      <c r="O66" s="277"/>
    </row>
    <row r="67" spans="1:20" ht="24">
      <c r="A67" s="1">
        <v>1</v>
      </c>
      <c r="B67" s="1">
        <v>6</v>
      </c>
      <c r="C67" s="45" t="s">
        <v>61</v>
      </c>
      <c r="E67" s="16"/>
      <c r="F67" s="1084"/>
      <c r="G67" s="16"/>
      <c r="H67" s="2"/>
      <c r="I67" s="2"/>
      <c r="J67" s="124"/>
      <c r="K67" s="2"/>
      <c r="L67" s="2"/>
      <c r="M67" s="2"/>
      <c r="N67" s="2"/>
    </row>
    <row r="68" spans="1:20" ht="108">
      <c r="C68" s="50" t="s">
        <v>210</v>
      </c>
      <c r="E68" s="503"/>
      <c r="F68" s="1085"/>
      <c r="G68" s="16"/>
      <c r="H68" s="2"/>
      <c r="I68" s="528"/>
      <c r="J68" s="527"/>
      <c r="K68" s="528"/>
      <c r="L68" s="527"/>
      <c r="M68" s="2"/>
      <c r="N68" s="82"/>
      <c r="O68" s="284"/>
      <c r="P68" s="286"/>
      <c r="Q68" s="242"/>
    </row>
    <row r="69" spans="1:20">
      <c r="C69" s="50" t="s">
        <v>133</v>
      </c>
      <c r="E69" s="16"/>
      <c r="F69" s="1084"/>
      <c r="G69" s="16"/>
      <c r="H69" s="2"/>
      <c r="I69" s="2"/>
      <c r="J69" s="2"/>
      <c r="K69" s="2"/>
      <c r="L69" s="2"/>
      <c r="M69" s="2"/>
      <c r="N69" s="82"/>
    </row>
    <row r="70" spans="1:20" s="456" customFormat="1" ht="12.75">
      <c r="A70" s="1"/>
      <c r="B70" s="1"/>
      <c r="C70" s="47" t="s">
        <v>177</v>
      </c>
      <c r="D70" s="5" t="s">
        <v>238</v>
      </c>
      <c r="E70" s="22">
        <v>500</v>
      </c>
      <c r="F70" s="1080"/>
      <c r="G70" s="22">
        <f>E70*F70</f>
        <v>0</v>
      </c>
      <c r="H70" s="2"/>
      <c r="I70" s="355"/>
      <c r="J70" s="496"/>
      <c r="K70" s="357"/>
      <c r="L70" s="365"/>
      <c r="M70" s="202"/>
      <c r="N70" s="80"/>
      <c r="O70" s="219"/>
      <c r="P70" s="80"/>
      <c r="Q70" s="561"/>
      <c r="R70" s="440"/>
      <c r="S70" s="441">
        <f>SUM(N70:R70)</f>
        <v>0</v>
      </c>
      <c r="T70" s="476">
        <f>1.05*N70</f>
        <v>0</v>
      </c>
    </row>
    <row r="71" spans="1:20">
      <c r="A71" s="31"/>
      <c r="B71" s="32"/>
      <c r="E71" s="11"/>
      <c r="F71" s="518"/>
      <c r="G71" s="11"/>
      <c r="H71" s="11"/>
      <c r="I71" s="2"/>
      <c r="J71" s="80"/>
      <c r="K71" s="117"/>
      <c r="L71" s="80"/>
      <c r="M71" s="118"/>
      <c r="N71" s="80"/>
      <c r="O71" s="119"/>
      <c r="P71" s="121"/>
    </row>
    <row r="72" spans="1:20" s="251" customFormat="1" ht="24">
      <c r="A72" s="1">
        <v>1</v>
      </c>
      <c r="B72" s="1">
        <v>7</v>
      </c>
      <c r="C72" s="45" t="s">
        <v>32</v>
      </c>
      <c r="D72" s="3"/>
      <c r="E72" s="12"/>
      <c r="F72" s="1085"/>
      <c r="G72" s="292"/>
      <c r="H72" s="16"/>
      <c r="I72" s="16"/>
      <c r="J72" s="521"/>
      <c r="K72" s="522"/>
      <c r="L72" s="2"/>
      <c r="M72" s="2"/>
      <c r="N72" s="523"/>
      <c r="O72" s="2"/>
      <c r="P72" s="2"/>
    </row>
    <row r="73" spans="1:20" s="251" customFormat="1" ht="48">
      <c r="A73" s="1"/>
      <c r="B73" s="1"/>
      <c r="C73" s="50" t="s">
        <v>31</v>
      </c>
      <c r="D73" s="3"/>
      <c r="E73" s="12"/>
      <c r="F73" s="1084"/>
      <c r="G73" s="12"/>
      <c r="H73" s="16"/>
      <c r="I73" s="16"/>
      <c r="J73" s="524"/>
      <c r="K73" s="124"/>
      <c r="L73" s="2"/>
      <c r="M73" s="2"/>
      <c r="N73" s="2"/>
      <c r="O73" s="2"/>
      <c r="P73" s="2"/>
    </row>
    <row r="74" spans="1:20" s="456" customFormat="1">
      <c r="A74" s="1"/>
      <c r="B74" s="1"/>
      <c r="C74" s="50" t="s">
        <v>133</v>
      </c>
      <c r="D74" s="3"/>
      <c r="E74" s="16"/>
      <c r="F74" s="1084"/>
      <c r="G74" s="16"/>
      <c r="H74" s="2"/>
      <c r="I74" s="2"/>
      <c r="J74" s="2"/>
      <c r="K74" s="2"/>
      <c r="L74" s="2"/>
      <c r="M74" s="2"/>
      <c r="N74" s="2"/>
      <c r="O74" s="2"/>
      <c r="P74" s="2"/>
    </row>
    <row r="75" spans="1:20" s="456" customFormat="1" ht="12.75">
      <c r="A75" s="1"/>
      <c r="B75" s="1"/>
      <c r="C75" s="47" t="s">
        <v>68</v>
      </c>
      <c r="D75" s="5" t="s">
        <v>238</v>
      </c>
      <c r="E75" s="22">
        <v>450</v>
      </c>
      <c r="F75" s="1080"/>
      <c r="G75" s="22">
        <f>E75*F75</f>
        <v>0</v>
      </c>
      <c r="H75" s="15"/>
      <c r="I75" s="12"/>
      <c r="J75" s="496"/>
      <c r="K75" s="219"/>
      <c r="L75" s="80"/>
      <c r="M75" s="118"/>
      <c r="N75" s="80"/>
      <c r="O75" s="119"/>
      <c r="P75" s="121"/>
    </row>
    <row r="76" spans="1:20">
      <c r="A76" s="31"/>
      <c r="B76" s="32"/>
      <c r="E76" s="11"/>
      <c r="F76" s="518"/>
      <c r="G76" s="11"/>
      <c r="H76" s="11"/>
      <c r="I76" s="11"/>
      <c r="J76" s="11"/>
      <c r="K76" s="11"/>
      <c r="L76" s="11"/>
      <c r="M76" s="2"/>
      <c r="N76" s="80"/>
      <c r="O76" s="117"/>
      <c r="P76" s="80"/>
      <c r="Q76" s="80"/>
      <c r="R76" s="119"/>
      <c r="S76" s="121"/>
    </row>
    <row r="77" spans="1:20" s="456" customFormat="1" ht="24">
      <c r="A77" s="1">
        <v>1</v>
      </c>
      <c r="B77" s="1">
        <v>8</v>
      </c>
      <c r="C77" s="45" t="s">
        <v>8</v>
      </c>
      <c r="D77" s="3"/>
      <c r="E77" s="12"/>
      <c r="F77" s="1081"/>
      <c r="G77" s="12"/>
      <c r="H77" s="15"/>
      <c r="I77" s="15"/>
      <c r="J77" s="15"/>
      <c r="K77" s="15"/>
      <c r="L77" s="15"/>
      <c r="M77" s="15"/>
      <c r="N77" s="82"/>
      <c r="O77" s="79"/>
      <c r="P77" s="79"/>
      <c r="Q77" s="463"/>
      <c r="R77" s="477"/>
    </row>
    <row r="78" spans="1:20" ht="48">
      <c r="C78" s="50" t="s">
        <v>102</v>
      </c>
      <c r="E78" s="292"/>
      <c r="F78" s="1086"/>
      <c r="H78" s="15"/>
      <c r="I78" s="15"/>
      <c r="J78" s="15"/>
      <c r="K78" s="15"/>
      <c r="L78" s="15"/>
      <c r="M78" s="232"/>
      <c r="N78" s="289"/>
      <c r="O78" s="12"/>
      <c r="P78" s="290"/>
      <c r="Q78" s="79"/>
      <c r="R78" s="166"/>
    </row>
    <row r="79" spans="1:20" ht="36">
      <c r="C79" s="50" t="s">
        <v>136</v>
      </c>
      <c r="F79" s="1081"/>
      <c r="H79" s="15"/>
      <c r="I79" s="15"/>
      <c r="J79" s="15"/>
      <c r="K79" s="15"/>
      <c r="L79" s="15"/>
      <c r="M79" s="15"/>
      <c r="N79" s="578"/>
      <c r="O79" s="124"/>
      <c r="P79" s="290"/>
      <c r="Q79" s="79"/>
      <c r="R79" s="166"/>
    </row>
    <row r="80" spans="1:20" ht="36">
      <c r="C80" s="50" t="s">
        <v>103</v>
      </c>
      <c r="F80" s="1081"/>
      <c r="H80" s="15"/>
      <c r="I80" s="15"/>
      <c r="J80" s="15"/>
      <c r="K80" s="15"/>
      <c r="L80" s="15"/>
      <c r="M80" s="15"/>
      <c r="N80" s="82"/>
      <c r="O80" s="79"/>
      <c r="P80" s="79"/>
      <c r="Q80" s="79"/>
      <c r="R80" s="166"/>
    </row>
    <row r="81" spans="1:20" ht="11.25" customHeight="1">
      <c r="C81" s="50" t="s">
        <v>135</v>
      </c>
      <c r="F81" s="1081"/>
      <c r="H81" s="15"/>
      <c r="I81" s="15"/>
      <c r="J81" s="15"/>
      <c r="K81" s="15"/>
      <c r="L81" s="15"/>
      <c r="M81" s="15"/>
      <c r="N81" s="82"/>
      <c r="O81" s="79"/>
      <c r="P81" s="79"/>
      <c r="Q81" s="79"/>
      <c r="R81" s="166"/>
    </row>
    <row r="82" spans="1:20" s="456" customFormat="1" ht="13.5">
      <c r="A82" s="31"/>
      <c r="B82" s="32"/>
      <c r="C82" s="138" t="s">
        <v>7</v>
      </c>
      <c r="D82" s="5" t="s">
        <v>47</v>
      </c>
      <c r="E82" s="38">
        <v>900</v>
      </c>
      <c r="F82" s="1083"/>
      <c r="G82" s="22">
        <f>E82*F82</f>
        <v>0</v>
      </c>
      <c r="H82" s="11"/>
      <c r="I82" s="355"/>
      <c r="J82" s="496"/>
      <c r="K82" s="357"/>
      <c r="L82" s="365"/>
      <c r="M82" s="11"/>
      <c r="N82" s="80"/>
      <c r="O82" s="117"/>
      <c r="P82" s="80"/>
      <c r="Q82" s="561"/>
      <c r="R82" s="440"/>
      <c r="S82" s="441">
        <f>SUM(N82:R82)</f>
        <v>0</v>
      </c>
      <c r="T82" s="476">
        <f>1.05*N82</f>
        <v>0</v>
      </c>
    </row>
    <row r="83" spans="1:20">
      <c r="A83" s="31"/>
      <c r="B83" s="32"/>
      <c r="E83" s="11"/>
      <c r="F83" s="1082"/>
      <c r="G83" s="11"/>
      <c r="H83" s="17"/>
      <c r="I83" s="17"/>
      <c r="J83" s="17"/>
      <c r="K83" s="17"/>
      <c r="L83" s="17"/>
      <c r="M83" s="2"/>
      <c r="N83" s="2"/>
    </row>
    <row r="84" spans="1:20" ht="24">
      <c r="A84" s="1">
        <v>1</v>
      </c>
      <c r="B84" s="1">
        <v>9</v>
      </c>
      <c r="C84" s="45" t="s">
        <v>242</v>
      </c>
      <c r="F84" s="1081"/>
      <c r="H84" s="15"/>
      <c r="I84" s="15"/>
      <c r="J84" s="15"/>
      <c r="K84" s="15"/>
      <c r="L84" s="15"/>
      <c r="M84" s="2"/>
      <c r="N84" s="82"/>
      <c r="O84" s="284"/>
      <c r="P84" s="286"/>
      <c r="Q84" s="242"/>
    </row>
    <row r="85" spans="1:20" ht="84">
      <c r="C85" s="50" t="s">
        <v>340</v>
      </c>
      <c r="E85" s="292"/>
      <c r="F85" s="1086"/>
      <c r="H85" s="15"/>
      <c r="I85" s="528"/>
      <c r="J85" s="527"/>
      <c r="K85" s="528"/>
      <c r="L85" s="527"/>
      <c r="M85" s="2"/>
      <c r="N85" s="82"/>
      <c r="O85" s="284"/>
      <c r="P85" s="286"/>
    </row>
    <row r="86" spans="1:20">
      <c r="C86" s="50" t="s">
        <v>186</v>
      </c>
      <c r="F86" s="1081"/>
      <c r="H86" s="15"/>
      <c r="I86" s="15"/>
      <c r="J86" s="15"/>
      <c r="K86" s="15"/>
      <c r="L86" s="15"/>
      <c r="M86" s="2"/>
      <c r="N86" s="2"/>
    </row>
    <row r="87" spans="1:20" s="456" customFormat="1" ht="13.5">
      <c r="A87" s="31"/>
      <c r="B87" s="32"/>
      <c r="C87" s="138"/>
      <c r="D87" s="5" t="s">
        <v>47</v>
      </c>
      <c r="E87" s="22">
        <v>900</v>
      </c>
      <c r="F87" s="1083"/>
      <c r="G87" s="22">
        <f>E87*F87</f>
        <v>0</v>
      </c>
      <c r="H87" s="11"/>
      <c r="I87" s="355"/>
      <c r="J87" s="496"/>
      <c r="K87" s="357"/>
      <c r="L87" s="365"/>
      <c r="M87" s="11"/>
      <c r="N87" s="80"/>
      <c r="O87" s="117"/>
      <c r="P87" s="80"/>
      <c r="Q87" s="561"/>
      <c r="R87" s="440"/>
      <c r="S87" s="441">
        <f>SUM(N87:R87)</f>
        <v>0</v>
      </c>
    </row>
    <row r="88" spans="1:20">
      <c r="A88" s="31"/>
      <c r="B88" s="32"/>
      <c r="E88" s="11"/>
      <c r="F88" s="518"/>
      <c r="G88" s="11"/>
      <c r="H88" s="11"/>
      <c r="I88" s="11"/>
      <c r="J88" s="11"/>
      <c r="K88" s="11"/>
      <c r="L88" s="11"/>
      <c r="M88" s="2"/>
      <c r="N88" s="80"/>
      <c r="O88" s="117"/>
      <c r="P88" s="80"/>
      <c r="Q88" s="80"/>
      <c r="R88" s="119"/>
      <c r="S88" s="121"/>
    </row>
    <row r="89" spans="1:20" ht="36">
      <c r="A89" s="1">
        <v>1</v>
      </c>
      <c r="B89" s="1">
        <v>10</v>
      </c>
      <c r="C89" s="45" t="s">
        <v>176</v>
      </c>
      <c r="D89" s="2"/>
      <c r="E89" s="205"/>
      <c r="F89" s="1087"/>
      <c r="G89" s="205"/>
      <c r="H89" s="2"/>
      <c r="I89" s="2"/>
      <c r="J89" s="2"/>
      <c r="K89" s="2"/>
      <c r="L89" s="2"/>
      <c r="M89" s="2"/>
      <c r="N89" s="2"/>
      <c r="P89" s="113"/>
      <c r="Q89" s="111"/>
      <c r="S89" s="108"/>
    </row>
    <row r="90" spans="1:20" ht="60">
      <c r="C90" s="50" t="s">
        <v>119</v>
      </c>
      <c r="D90" s="2"/>
      <c r="E90" s="205"/>
      <c r="F90" s="1087"/>
      <c r="G90" s="205"/>
      <c r="H90" s="2"/>
      <c r="I90" s="2"/>
      <c r="J90" s="2"/>
      <c r="K90" s="2"/>
      <c r="L90" s="2"/>
      <c r="M90" s="2"/>
      <c r="N90" s="2"/>
      <c r="P90" s="113"/>
      <c r="Q90" s="111"/>
      <c r="S90" s="108"/>
    </row>
    <row r="91" spans="1:20" ht="48">
      <c r="C91" s="127" t="s">
        <v>0</v>
      </c>
      <c r="D91" s="2"/>
      <c r="E91" s="205"/>
      <c r="F91" s="1087"/>
      <c r="G91" s="205"/>
      <c r="H91" s="2"/>
      <c r="I91" s="2"/>
      <c r="J91" s="2"/>
      <c r="K91" s="2"/>
      <c r="L91" s="2"/>
      <c r="M91" s="2"/>
      <c r="N91" s="82"/>
      <c r="O91" s="284"/>
      <c r="P91" s="286"/>
      <c r="Q91" s="242"/>
      <c r="S91" s="108"/>
    </row>
    <row r="92" spans="1:20">
      <c r="C92" s="127" t="s">
        <v>118</v>
      </c>
      <c r="D92" s="2"/>
      <c r="E92" s="205"/>
      <c r="F92" s="1087"/>
      <c r="G92" s="205"/>
      <c r="H92" s="2"/>
      <c r="I92" s="2"/>
      <c r="J92" s="2"/>
      <c r="K92" s="2"/>
      <c r="L92" s="2"/>
      <c r="M92" s="2"/>
      <c r="N92" s="2"/>
      <c r="P92" s="113"/>
      <c r="Q92" s="111"/>
      <c r="S92" s="108"/>
    </row>
    <row r="93" spans="1:20" ht="24">
      <c r="C93" s="127" t="s">
        <v>117</v>
      </c>
      <c r="D93" s="2"/>
      <c r="E93" s="205"/>
      <c r="F93" s="1087"/>
      <c r="G93" s="205"/>
      <c r="H93" s="2"/>
      <c r="I93" s="2"/>
      <c r="J93" s="2"/>
      <c r="K93" s="2"/>
      <c r="L93" s="2"/>
      <c r="M93" s="2"/>
      <c r="N93" s="2"/>
      <c r="P93" s="113"/>
      <c r="Q93" s="111"/>
      <c r="S93" s="108"/>
    </row>
    <row r="94" spans="1:20" s="201" customFormat="1" ht="12.75">
      <c r="A94" s="1"/>
      <c r="B94" s="1"/>
      <c r="C94" s="138" t="s">
        <v>111</v>
      </c>
      <c r="D94" s="5" t="s">
        <v>303</v>
      </c>
      <c r="E94" s="22">
        <v>1</v>
      </c>
      <c r="F94" s="1080"/>
      <c r="G94" s="22">
        <f>E94*F94</f>
        <v>0</v>
      </c>
      <c r="H94" s="16"/>
      <c r="I94" s="355"/>
      <c r="J94" s="356"/>
      <c r="K94" s="357"/>
      <c r="L94" s="365"/>
      <c r="M94" s="16"/>
      <c r="N94" s="80"/>
      <c r="O94" s="117"/>
      <c r="P94" s="80"/>
      <c r="Q94" s="562"/>
      <c r="R94" s="233"/>
      <c r="S94" s="234">
        <f>SUM(N94:R94)</f>
        <v>0</v>
      </c>
    </row>
    <row r="95" spans="1:20" s="201" customFormat="1" ht="12.75">
      <c r="A95" s="1"/>
      <c r="B95" s="1"/>
      <c r="C95" s="138" t="s">
        <v>116</v>
      </c>
      <c r="D95" s="5" t="s">
        <v>303</v>
      </c>
      <c r="E95" s="22">
        <v>1</v>
      </c>
      <c r="F95" s="1080"/>
      <c r="G95" s="22">
        <f>E95*F95</f>
        <v>0</v>
      </c>
      <c r="H95" s="16"/>
      <c r="I95" s="355"/>
      <c r="J95" s="356"/>
      <c r="K95" s="357"/>
      <c r="L95" s="365"/>
      <c r="M95" s="16"/>
      <c r="N95" s="80"/>
      <c r="O95" s="117"/>
      <c r="P95" s="80"/>
      <c r="Q95" s="562"/>
      <c r="R95" s="233"/>
      <c r="S95" s="234">
        <f>SUM(N95:R95)</f>
        <v>0</v>
      </c>
    </row>
    <row r="96" spans="1:20" s="201" customFormat="1" ht="12.75">
      <c r="A96" s="1"/>
      <c r="B96" s="1"/>
      <c r="C96" s="138" t="s">
        <v>35</v>
      </c>
      <c r="D96" s="5" t="s">
        <v>303</v>
      </c>
      <c r="E96" s="22">
        <v>1</v>
      </c>
      <c r="F96" s="1080"/>
      <c r="G96" s="22">
        <f>E96*F96</f>
        <v>0</v>
      </c>
      <c r="H96" s="16"/>
      <c r="I96" s="355"/>
      <c r="J96" s="356"/>
      <c r="K96" s="357"/>
      <c r="L96" s="365"/>
      <c r="M96" s="16"/>
      <c r="N96" s="80"/>
      <c r="O96" s="117"/>
      <c r="P96" s="80"/>
      <c r="Q96" s="562"/>
      <c r="R96" s="233"/>
      <c r="S96" s="234">
        <f>SUM(N96:R96)</f>
        <v>0</v>
      </c>
    </row>
    <row r="97" spans="1:19" s="201" customFormat="1" ht="12.75">
      <c r="A97" s="1"/>
      <c r="B97" s="1"/>
      <c r="C97" s="138" t="s">
        <v>52</v>
      </c>
      <c r="D97" s="5" t="s">
        <v>303</v>
      </c>
      <c r="E97" s="22">
        <v>1</v>
      </c>
      <c r="F97" s="1080"/>
      <c r="G97" s="22">
        <f>E97*F97</f>
        <v>0</v>
      </c>
      <c r="H97" s="16"/>
      <c r="I97" s="355"/>
      <c r="J97" s="356"/>
      <c r="K97" s="357"/>
      <c r="L97" s="365"/>
      <c r="M97" s="16"/>
      <c r="N97" s="80"/>
      <c r="O97" s="117"/>
      <c r="P97" s="80"/>
      <c r="Q97" s="562"/>
      <c r="R97" s="233"/>
      <c r="S97" s="234">
        <f>SUM(N97:R97)</f>
        <v>0</v>
      </c>
    </row>
    <row r="98" spans="1:19">
      <c r="A98" s="31"/>
      <c r="B98" s="32"/>
      <c r="C98" s="50"/>
      <c r="E98" s="11"/>
      <c r="F98" s="518"/>
      <c r="G98" s="11"/>
      <c r="H98" s="11"/>
      <c r="I98" s="11"/>
      <c r="J98" s="11"/>
      <c r="K98" s="11"/>
      <c r="L98" s="11"/>
      <c r="M98" s="11"/>
      <c r="N98" s="80"/>
      <c r="O98" s="117"/>
      <c r="P98" s="80"/>
      <c r="Q98" s="80"/>
      <c r="R98" s="119"/>
      <c r="S98" s="121"/>
    </row>
    <row r="99" spans="1:19" ht="36">
      <c r="A99" s="31">
        <v>1</v>
      </c>
      <c r="B99" s="32">
        <v>11</v>
      </c>
      <c r="C99" s="45" t="s">
        <v>219</v>
      </c>
      <c r="E99" s="161"/>
      <c r="F99" s="1088"/>
      <c r="G99" s="11"/>
      <c r="H99" s="17"/>
      <c r="I99" s="527"/>
      <c r="J99" s="572"/>
      <c r="K99" s="527"/>
      <c r="L99" s="573"/>
      <c r="M99" s="2"/>
      <c r="N99" s="2"/>
      <c r="P99" s="113"/>
      <c r="Q99" s="111"/>
      <c r="S99" s="108"/>
    </row>
    <row r="100" spans="1:19" ht="96">
      <c r="A100" s="31"/>
      <c r="B100" s="32"/>
      <c r="C100" s="50" t="s">
        <v>443</v>
      </c>
      <c r="E100" s="89"/>
      <c r="F100" s="1088"/>
      <c r="G100" s="11"/>
      <c r="H100" s="17"/>
      <c r="I100" s="528"/>
      <c r="J100" s="527"/>
      <c r="K100" s="528"/>
      <c r="L100" s="527"/>
      <c r="M100" s="2"/>
      <c r="N100" s="82"/>
      <c r="O100" s="284"/>
      <c r="P100" s="286"/>
      <c r="Q100" s="242"/>
      <c r="S100" s="108"/>
    </row>
    <row r="101" spans="1:19" s="382" customFormat="1" ht="24">
      <c r="A101" s="31"/>
      <c r="B101" s="32"/>
      <c r="C101" s="50" t="s">
        <v>423</v>
      </c>
      <c r="D101" s="3"/>
      <c r="E101" s="161"/>
      <c r="F101" s="1088"/>
      <c r="G101" s="11"/>
      <c r="H101" s="17"/>
      <c r="I101" s="17"/>
      <c r="J101" s="17"/>
      <c r="K101" s="17"/>
      <c r="L101" s="17"/>
      <c r="M101" s="2"/>
      <c r="N101" s="2"/>
      <c r="O101" s="2"/>
      <c r="P101" s="113"/>
      <c r="Q101" s="450"/>
      <c r="S101" s="451"/>
    </row>
    <row r="102" spans="1:19">
      <c r="A102" s="31"/>
      <c r="B102" s="32"/>
      <c r="C102" s="50" t="s">
        <v>147</v>
      </c>
      <c r="D102" s="99"/>
      <c r="E102" s="11"/>
      <c r="F102" s="518"/>
      <c r="G102" s="11"/>
      <c r="H102" s="11"/>
      <c r="I102" s="11"/>
      <c r="J102" s="11"/>
      <c r="K102" s="11"/>
      <c r="L102" s="11"/>
      <c r="M102" s="11"/>
      <c r="N102" s="11"/>
      <c r="O102" s="11"/>
      <c r="P102" s="113"/>
      <c r="Q102" s="111"/>
      <c r="R102" s="39"/>
      <c r="S102" s="108"/>
    </row>
    <row r="103" spans="1:19" ht="36">
      <c r="A103" s="31"/>
      <c r="B103" s="32"/>
      <c r="C103" s="50" t="s">
        <v>446</v>
      </c>
      <c r="E103" s="11"/>
      <c r="F103" s="1082"/>
      <c r="G103" s="11"/>
      <c r="H103" s="17"/>
      <c r="I103" s="17"/>
      <c r="J103" s="17"/>
      <c r="K103" s="17"/>
      <c r="L103" s="17"/>
      <c r="M103" s="2"/>
      <c r="N103" s="2"/>
      <c r="P103" s="113"/>
      <c r="Q103" s="111"/>
      <c r="S103" s="108"/>
    </row>
    <row r="104" spans="1:19" s="442" customFormat="1" ht="12.75">
      <c r="A104" s="35"/>
      <c r="B104" s="35"/>
      <c r="C104" s="6" t="s">
        <v>267</v>
      </c>
      <c r="D104" s="5" t="s">
        <v>303</v>
      </c>
      <c r="E104" s="38">
        <v>6</v>
      </c>
      <c r="F104" s="1083"/>
      <c r="G104" s="22">
        <f t="shared" ref="G104:G111" si="3">E104*F104</f>
        <v>0</v>
      </c>
      <c r="H104" s="20"/>
      <c r="I104" s="355"/>
      <c r="J104" s="356"/>
      <c r="K104" s="357"/>
      <c r="L104" s="365"/>
      <c r="M104" s="20"/>
      <c r="N104" s="80"/>
      <c r="O104" s="117"/>
      <c r="P104" s="80"/>
      <c r="Q104" s="561"/>
      <c r="R104" s="440"/>
      <c r="S104" s="441">
        <f t="shared" ref="S104:S108" si="4">SUM(N104:R104)</f>
        <v>0</v>
      </c>
    </row>
    <row r="105" spans="1:19" s="442" customFormat="1" ht="36">
      <c r="A105" s="35"/>
      <c r="B105" s="35"/>
      <c r="C105" s="6" t="s">
        <v>440</v>
      </c>
      <c r="D105" s="5" t="s">
        <v>201</v>
      </c>
      <c r="E105" s="38">
        <v>50</v>
      </c>
      <c r="F105" s="1083"/>
      <c r="G105" s="22">
        <f t="shared" si="3"/>
        <v>0</v>
      </c>
      <c r="H105" s="20"/>
      <c r="I105" s="355"/>
      <c r="J105" s="356"/>
      <c r="K105" s="579"/>
      <c r="L105" s="579"/>
      <c r="M105" s="20"/>
      <c r="N105" s="80"/>
      <c r="O105" s="117"/>
      <c r="P105" s="80"/>
      <c r="Q105" s="561"/>
      <c r="R105" s="440"/>
      <c r="S105" s="441">
        <f t="shared" si="4"/>
        <v>0</v>
      </c>
    </row>
    <row r="106" spans="1:19" s="442" customFormat="1" ht="24">
      <c r="A106" s="35"/>
      <c r="B106" s="35"/>
      <c r="C106" s="6" t="s">
        <v>439</v>
      </c>
      <c r="D106" s="5" t="s">
        <v>303</v>
      </c>
      <c r="E106" s="38">
        <v>1</v>
      </c>
      <c r="F106" s="1083"/>
      <c r="G106" s="22">
        <f t="shared" ref="G106" si="5">E106*F106</f>
        <v>0</v>
      </c>
      <c r="H106" s="20"/>
      <c r="I106" s="355"/>
      <c r="J106" s="356"/>
      <c r="K106" s="579"/>
      <c r="L106" s="579"/>
      <c r="M106" s="20"/>
      <c r="N106" s="80"/>
      <c r="O106" s="117"/>
      <c r="P106" s="80"/>
      <c r="Q106" s="561"/>
      <c r="R106" s="440"/>
      <c r="S106" s="441">
        <f t="shared" ref="S106" si="6">SUM(N106:R106)</f>
        <v>0</v>
      </c>
    </row>
    <row r="107" spans="1:19" s="442" customFormat="1" ht="24">
      <c r="A107" s="35"/>
      <c r="B107" s="35"/>
      <c r="C107" s="6" t="s">
        <v>167</v>
      </c>
      <c r="D107" s="5" t="s">
        <v>302</v>
      </c>
      <c r="E107" s="38">
        <v>6</v>
      </c>
      <c r="F107" s="1083"/>
      <c r="G107" s="22">
        <f t="shared" si="3"/>
        <v>0</v>
      </c>
      <c r="H107" s="20"/>
      <c r="I107" s="355"/>
      <c r="J107" s="356"/>
      <c r="K107" s="357"/>
      <c r="L107" s="365"/>
      <c r="M107" s="20"/>
      <c r="N107" s="80"/>
      <c r="O107" s="117"/>
      <c r="P107" s="80"/>
      <c r="Q107" s="561"/>
      <c r="R107" s="440"/>
      <c r="S107" s="441">
        <f t="shared" si="4"/>
        <v>0</v>
      </c>
    </row>
    <row r="108" spans="1:19" s="442" customFormat="1" ht="36">
      <c r="A108" s="35"/>
      <c r="B108" s="35"/>
      <c r="C108" s="6" t="s">
        <v>352</v>
      </c>
      <c r="D108" s="5" t="s">
        <v>302</v>
      </c>
      <c r="E108" s="38">
        <v>14</v>
      </c>
      <c r="F108" s="1083"/>
      <c r="G108" s="22">
        <f t="shared" si="3"/>
        <v>0</v>
      </c>
      <c r="H108" s="20"/>
      <c r="I108" s="355"/>
      <c r="J108" s="356"/>
      <c r="K108" s="357"/>
      <c r="L108" s="365"/>
      <c r="M108" s="20"/>
      <c r="N108" s="80"/>
      <c r="O108" s="117"/>
      <c r="P108" s="80"/>
      <c r="Q108" s="561"/>
      <c r="R108" s="440"/>
      <c r="S108" s="441">
        <f t="shared" si="4"/>
        <v>0</v>
      </c>
    </row>
    <row r="109" spans="1:19" s="446" customFormat="1" ht="36">
      <c r="A109" s="35"/>
      <c r="B109" s="35"/>
      <c r="C109" s="6" t="s">
        <v>474</v>
      </c>
      <c r="D109" s="5" t="s">
        <v>302</v>
      </c>
      <c r="E109" s="198">
        <v>3</v>
      </c>
      <c r="F109" s="1083"/>
      <c r="G109" s="22">
        <f t="shared" si="3"/>
        <v>0</v>
      </c>
      <c r="H109" s="501"/>
      <c r="I109" s="355"/>
      <c r="J109" s="357"/>
      <c r="K109" s="357"/>
      <c r="L109" s="357"/>
      <c r="M109" s="501"/>
      <c r="N109" s="525"/>
      <c r="O109" s="525"/>
      <c r="P109" s="525"/>
      <c r="Q109" s="444"/>
      <c r="R109" s="444"/>
      <c r="S109" s="445"/>
    </row>
    <row r="110" spans="1:19" s="442" customFormat="1" ht="24">
      <c r="A110" s="35"/>
      <c r="B110" s="35"/>
      <c r="C110" s="6" t="s">
        <v>354</v>
      </c>
      <c r="D110" s="5" t="s">
        <v>302</v>
      </c>
      <c r="E110" s="98">
        <v>2</v>
      </c>
      <c r="F110" s="1083"/>
      <c r="G110" s="22">
        <f t="shared" si="3"/>
        <v>0</v>
      </c>
      <c r="H110" s="20"/>
      <c r="I110" s="355"/>
      <c r="J110" s="356"/>
      <c r="K110" s="357"/>
      <c r="L110" s="365"/>
      <c r="M110" s="20"/>
      <c r="N110" s="80"/>
      <c r="O110" s="117"/>
      <c r="P110" s="80"/>
      <c r="Q110" s="561"/>
      <c r="R110" s="440"/>
      <c r="S110" s="441">
        <f t="shared" ref="S110" si="7">SUM(N110:R110)</f>
        <v>0</v>
      </c>
    </row>
    <row r="111" spans="1:19" s="442" customFormat="1" ht="12.75">
      <c r="A111" s="35"/>
      <c r="B111" s="35"/>
      <c r="C111" s="6" t="s">
        <v>161</v>
      </c>
      <c r="D111" s="5" t="s">
        <v>303</v>
      </c>
      <c r="E111" s="38">
        <v>20</v>
      </c>
      <c r="F111" s="1083"/>
      <c r="G111" s="22">
        <f t="shared" si="3"/>
        <v>0</v>
      </c>
      <c r="H111" s="20"/>
      <c r="I111" s="355"/>
      <c r="J111" s="356"/>
      <c r="K111" s="357"/>
      <c r="L111" s="365"/>
      <c r="M111" s="20"/>
      <c r="N111" s="80"/>
      <c r="O111" s="117"/>
      <c r="P111" s="80"/>
      <c r="Q111" s="561"/>
      <c r="R111" s="440"/>
      <c r="S111" s="441">
        <f t="shared" ref="S111" si="8">SUM(N111:R111)</f>
        <v>0</v>
      </c>
    </row>
    <row r="112" spans="1:19" s="42" customFormat="1" ht="12.75">
      <c r="A112" s="35"/>
      <c r="B112" s="35"/>
      <c r="C112" s="2"/>
      <c r="D112" s="3"/>
      <c r="E112" s="81"/>
      <c r="F112" s="1089"/>
      <c r="G112" s="12"/>
      <c r="H112" s="20"/>
      <c r="I112" s="355"/>
      <c r="J112" s="356"/>
      <c r="K112" s="357"/>
      <c r="L112" s="365"/>
      <c r="M112" s="20"/>
      <c r="N112" s="80"/>
      <c r="O112" s="117"/>
      <c r="P112" s="80"/>
      <c r="Q112" s="80"/>
      <c r="R112" s="119"/>
      <c r="S112" s="121"/>
    </row>
    <row r="113" spans="1:20" s="456" customFormat="1" ht="36">
      <c r="A113" s="31">
        <v>1</v>
      </c>
      <c r="B113" s="32">
        <v>12</v>
      </c>
      <c r="C113" s="45" t="s">
        <v>447</v>
      </c>
      <c r="D113" s="3"/>
      <c r="E113" s="161"/>
      <c r="F113" s="1088"/>
      <c r="G113" s="11"/>
      <c r="H113" s="17"/>
      <c r="I113" s="527"/>
      <c r="J113" s="572"/>
      <c r="K113" s="527"/>
      <c r="L113" s="573"/>
      <c r="M113" s="2"/>
      <c r="N113" s="2"/>
      <c r="O113" s="2"/>
      <c r="P113" s="113"/>
      <c r="Q113" s="481"/>
      <c r="S113" s="482"/>
    </row>
    <row r="114" spans="1:20" s="456" customFormat="1" ht="60">
      <c r="A114" s="31"/>
      <c r="B114" s="32"/>
      <c r="C114" s="50" t="s">
        <v>448</v>
      </c>
      <c r="D114" s="3"/>
      <c r="E114" s="89"/>
      <c r="F114" s="1088"/>
      <c r="G114" s="11"/>
      <c r="H114" s="17"/>
      <c r="I114" s="528"/>
      <c r="J114" s="527"/>
      <c r="K114" s="528"/>
      <c r="L114" s="527"/>
      <c r="M114" s="2"/>
      <c r="N114" s="82"/>
      <c r="O114" s="284"/>
      <c r="P114" s="286"/>
      <c r="Q114" s="483"/>
      <c r="S114" s="482"/>
    </row>
    <row r="115" spans="1:20" s="456" customFormat="1" ht="36">
      <c r="A115" s="31"/>
      <c r="B115" s="32"/>
      <c r="C115" s="50" t="s">
        <v>490</v>
      </c>
      <c r="D115" s="3"/>
      <c r="E115" s="11"/>
      <c r="F115" s="1082"/>
      <c r="G115" s="11"/>
      <c r="H115" s="17"/>
      <c r="I115" s="526"/>
      <c r="J115" s="526"/>
      <c r="K115" s="17"/>
      <c r="L115" s="17"/>
      <c r="M115" s="2"/>
      <c r="N115" s="2"/>
      <c r="O115" s="2"/>
      <c r="P115" s="113"/>
      <c r="Q115" s="481"/>
      <c r="S115" s="482"/>
    </row>
    <row r="116" spans="1:20" s="442" customFormat="1" ht="24">
      <c r="A116" s="35"/>
      <c r="B116" s="35"/>
      <c r="C116" s="6" t="s">
        <v>449</v>
      </c>
      <c r="D116" s="5" t="s">
        <v>201</v>
      </c>
      <c r="E116" s="38">
        <v>210</v>
      </c>
      <c r="F116" s="1083"/>
      <c r="G116" s="22">
        <f t="shared" ref="G116" si="9">E116*F116</f>
        <v>0</v>
      </c>
      <c r="H116" s="20"/>
      <c r="I116" s="580"/>
      <c r="J116" s="356"/>
      <c r="K116" s="579"/>
      <c r="L116" s="579"/>
      <c r="M116" s="20"/>
      <c r="N116" s="80"/>
      <c r="O116" s="117"/>
      <c r="P116" s="80"/>
      <c r="Q116" s="561"/>
      <c r="R116" s="440"/>
      <c r="S116" s="441">
        <f t="shared" ref="S116" si="10">SUM(N116:R116)</f>
        <v>0</v>
      </c>
    </row>
    <row r="117" spans="1:20" s="8" customFormat="1">
      <c r="A117" s="31"/>
      <c r="B117" s="32"/>
      <c r="C117" s="48"/>
      <c r="D117" s="3"/>
      <c r="E117" s="11"/>
      <c r="F117" s="1082"/>
      <c r="G117" s="11"/>
      <c r="H117" s="17"/>
      <c r="I117" s="2"/>
      <c r="J117" s="80"/>
      <c r="K117" s="117"/>
      <c r="L117" s="80"/>
      <c r="M117" s="118"/>
      <c r="N117" s="80"/>
      <c r="O117" s="119"/>
      <c r="P117" s="121"/>
      <c r="Q117" s="2"/>
    </row>
    <row r="118" spans="1:20" s="399" customFormat="1" ht="24">
      <c r="A118" s="31">
        <v>1</v>
      </c>
      <c r="B118" s="32">
        <v>13</v>
      </c>
      <c r="C118" s="45" t="s">
        <v>480</v>
      </c>
      <c r="D118" s="3"/>
      <c r="E118" s="11"/>
      <c r="F118" s="1082"/>
      <c r="G118" s="11"/>
      <c r="H118" s="412"/>
      <c r="I118" s="383"/>
      <c r="J118" s="383"/>
      <c r="K118" s="383"/>
      <c r="L118" s="383"/>
      <c r="M118" s="383"/>
      <c r="N118" s="383"/>
      <c r="O118" s="383"/>
      <c r="P118" s="383"/>
    </row>
    <row r="119" spans="1:20" s="399" customFormat="1" ht="36">
      <c r="A119" s="31"/>
      <c r="B119" s="32"/>
      <c r="C119" s="50" t="s">
        <v>341</v>
      </c>
      <c r="D119" s="3"/>
      <c r="E119" s="11"/>
      <c r="F119" s="1082"/>
      <c r="G119" s="11"/>
      <c r="H119" s="412"/>
      <c r="I119" s="383"/>
      <c r="J119" s="383"/>
      <c r="K119" s="383"/>
      <c r="L119" s="383"/>
      <c r="M119" s="383"/>
      <c r="N119" s="383"/>
      <c r="O119" s="383"/>
      <c r="P119" s="383"/>
    </row>
    <row r="120" spans="1:20" s="399" customFormat="1" ht="42" customHeight="1">
      <c r="A120" s="31"/>
      <c r="B120" s="32"/>
      <c r="C120" s="50" t="s">
        <v>342</v>
      </c>
      <c r="D120" s="3"/>
      <c r="E120" s="504"/>
      <c r="F120" s="1082"/>
      <c r="G120" s="11"/>
      <c r="H120" s="412"/>
      <c r="I120" s="383"/>
      <c r="J120" s="383"/>
      <c r="K120" s="383"/>
      <c r="L120" s="1277"/>
      <c r="M120" s="1277"/>
      <c r="N120" s="1277"/>
      <c r="O120" s="1277"/>
      <c r="P120" s="1277"/>
    </row>
    <row r="121" spans="1:20" s="399" customFormat="1">
      <c r="A121" s="31"/>
      <c r="B121" s="32"/>
      <c r="C121" s="50" t="s">
        <v>170</v>
      </c>
      <c r="D121" s="99"/>
      <c r="E121" s="11"/>
      <c r="F121" s="518"/>
      <c r="G121" s="11"/>
      <c r="H121" s="390"/>
      <c r="I121" s="390"/>
      <c r="J121" s="383"/>
      <c r="K121" s="390"/>
      <c r="L121" s="383"/>
      <c r="M121" s="383"/>
      <c r="N121" s="383"/>
      <c r="O121" s="383"/>
      <c r="P121" s="383"/>
    </row>
    <row r="122" spans="1:20" s="399" customFormat="1" ht="24">
      <c r="A122" s="31"/>
      <c r="B122" s="32"/>
      <c r="C122" s="50" t="s">
        <v>343</v>
      </c>
      <c r="D122" s="99"/>
      <c r="E122" s="11"/>
      <c r="F122" s="518"/>
      <c r="G122" s="11"/>
      <c r="H122" s="390"/>
      <c r="I122" s="390"/>
      <c r="J122" s="390"/>
      <c r="K122" s="390"/>
      <c r="L122" s="383"/>
      <c r="M122" s="383"/>
      <c r="N122" s="383"/>
      <c r="O122" s="383"/>
      <c r="P122" s="383"/>
    </row>
    <row r="123" spans="1:20" s="399" customFormat="1" ht="36">
      <c r="A123" s="31"/>
      <c r="B123" s="32"/>
      <c r="C123" s="50" t="s">
        <v>99</v>
      </c>
      <c r="D123" s="3"/>
      <c r="E123" s="161"/>
      <c r="F123" s="1088"/>
      <c r="G123" s="11"/>
      <c r="H123" s="412"/>
      <c r="I123" s="383"/>
      <c r="J123" s="383"/>
      <c r="K123" s="383"/>
      <c r="L123" s="383"/>
      <c r="M123" s="383"/>
      <c r="N123" s="383"/>
      <c r="O123" s="383"/>
      <c r="P123" s="383"/>
    </row>
    <row r="124" spans="1:20" s="399" customFormat="1" ht="13.5">
      <c r="A124" s="31"/>
      <c r="B124" s="32"/>
      <c r="C124" s="47" t="s">
        <v>385</v>
      </c>
      <c r="D124" s="5" t="s">
        <v>47</v>
      </c>
      <c r="E124" s="38">
        <v>32</v>
      </c>
      <c r="F124" s="1083"/>
      <c r="G124" s="22">
        <f>E124*F124</f>
        <v>0</v>
      </c>
      <c r="H124" s="412"/>
      <c r="I124" s="383"/>
      <c r="J124" s="413"/>
      <c r="K124" s="413"/>
      <c r="L124" s="413"/>
      <c r="M124" s="413"/>
      <c r="N124" s="413"/>
      <c r="O124" s="413"/>
      <c r="P124" s="414"/>
    </row>
    <row r="125" spans="1:20">
      <c r="A125" s="31"/>
      <c r="B125" s="32"/>
      <c r="E125" s="11"/>
      <c r="F125" s="1082"/>
      <c r="G125" s="11"/>
      <c r="H125" s="17"/>
      <c r="I125" s="2"/>
      <c r="J125" s="80"/>
      <c r="K125" s="117"/>
      <c r="L125" s="80"/>
      <c r="M125" s="118"/>
      <c r="N125" s="80"/>
      <c r="O125" s="119"/>
      <c r="P125" s="121"/>
    </row>
    <row r="126" spans="1:20" s="170" customFormat="1">
      <c r="A126" s="31">
        <v>1</v>
      </c>
      <c r="B126" s="32">
        <v>14</v>
      </c>
      <c r="C126" s="45" t="s">
        <v>324</v>
      </c>
      <c r="D126" s="99"/>
      <c r="E126" s="491"/>
      <c r="F126" s="514"/>
      <c r="G126" s="161"/>
      <c r="H126" s="11"/>
      <c r="I126" s="11"/>
      <c r="J126" s="11"/>
      <c r="K126" s="11"/>
      <c r="L126" s="11"/>
      <c r="M126" s="11"/>
      <c r="N126" s="80"/>
      <c r="O126" s="134"/>
      <c r="P126" s="134"/>
      <c r="T126" s="188"/>
    </row>
    <row r="127" spans="1:20" s="170" customFormat="1" ht="24">
      <c r="A127" s="31"/>
      <c r="B127" s="32"/>
      <c r="C127" s="222" t="s">
        <v>5</v>
      </c>
      <c r="D127" s="3"/>
      <c r="E127" s="11"/>
      <c r="F127" s="518"/>
      <c r="G127" s="11"/>
      <c r="H127" s="11"/>
      <c r="I127" s="11"/>
      <c r="J127" s="11"/>
      <c r="K127" s="11"/>
      <c r="L127" s="11"/>
      <c r="M127" s="11"/>
      <c r="N127" s="491"/>
      <c r="O127" s="2"/>
      <c r="P127" s="125"/>
      <c r="Q127" s="282" t="s">
        <v>201</v>
      </c>
      <c r="R127" s="226"/>
      <c r="S127" s="227"/>
    </row>
    <row r="128" spans="1:20" s="170" customFormat="1">
      <c r="A128" s="31"/>
      <c r="B128" s="32"/>
      <c r="C128" s="222" t="s">
        <v>50</v>
      </c>
      <c r="D128" s="3"/>
      <c r="E128" s="11"/>
      <c r="F128" s="518"/>
      <c r="G128" s="11"/>
      <c r="H128" s="11"/>
      <c r="I128" s="11"/>
      <c r="J128" s="11"/>
      <c r="K128" s="11"/>
      <c r="L128" s="11"/>
      <c r="M128" s="11"/>
      <c r="N128" s="99"/>
      <c r="O128" s="128"/>
      <c r="P128" s="124"/>
      <c r="Q128" s="267"/>
      <c r="R128" s="226"/>
      <c r="S128" s="227"/>
    </row>
    <row r="129" spans="1:21" s="170" customFormat="1" ht="60">
      <c r="A129" s="31"/>
      <c r="B129" s="32"/>
      <c r="C129" s="50" t="s">
        <v>6</v>
      </c>
      <c r="D129" s="99"/>
      <c r="E129" s="345"/>
      <c r="F129" s="518"/>
      <c r="G129" s="345"/>
      <c r="H129" s="11"/>
      <c r="I129" s="528"/>
      <c r="J129" s="527"/>
      <c r="K129" s="528"/>
      <c r="L129" s="527"/>
      <c r="M129" s="11"/>
      <c r="N129" s="82"/>
      <c r="O129" s="80"/>
      <c r="P129" s="134"/>
      <c r="T129" s="188"/>
    </row>
    <row r="130" spans="1:21" s="170" customFormat="1" ht="36">
      <c r="A130" s="31"/>
      <c r="B130" s="32"/>
      <c r="C130" s="50" t="s">
        <v>382</v>
      </c>
      <c r="D130" s="99"/>
      <c r="E130" s="345"/>
      <c r="F130" s="518"/>
      <c r="G130" s="345"/>
      <c r="H130" s="11"/>
      <c r="I130" s="405"/>
      <c r="J130" s="527"/>
      <c r="K130" s="528"/>
      <c r="L130" s="527"/>
      <c r="M130" s="11"/>
      <c r="N130" s="82"/>
      <c r="O130" s="80"/>
      <c r="P130" s="134"/>
      <c r="T130" s="188"/>
    </row>
    <row r="131" spans="1:21" s="170" customFormat="1">
      <c r="A131" s="31"/>
      <c r="B131" s="32"/>
      <c r="C131" s="50" t="s">
        <v>258</v>
      </c>
      <c r="D131" s="2"/>
      <c r="E131" s="2"/>
      <c r="F131" s="1087"/>
      <c r="G131" s="2"/>
      <c r="H131" s="11"/>
      <c r="I131" s="408"/>
      <c r="J131" s="529"/>
      <c r="K131" s="11"/>
      <c r="L131" s="11"/>
      <c r="M131" s="11"/>
      <c r="N131" s="80"/>
      <c r="O131" s="134"/>
      <c r="P131" s="134"/>
      <c r="T131" s="188"/>
    </row>
    <row r="132" spans="1:21" s="170" customFormat="1">
      <c r="A132" s="31"/>
      <c r="B132" s="32"/>
      <c r="C132" s="50" t="s">
        <v>57</v>
      </c>
      <c r="D132" s="99"/>
      <c r="E132" s="11"/>
      <c r="F132" s="518"/>
      <c r="G132" s="11"/>
      <c r="H132" s="11"/>
      <c r="I132" s="522"/>
      <c r="J132" s="522"/>
      <c r="K132" s="522"/>
      <c r="L132" s="11"/>
      <c r="M132" s="11"/>
      <c r="N132" s="522"/>
      <c r="O132" s="522"/>
      <c r="P132" s="522"/>
      <c r="Q132" s="11"/>
      <c r="T132" s="188"/>
    </row>
    <row r="133" spans="1:21" s="442" customFormat="1" ht="24">
      <c r="A133" s="35"/>
      <c r="B133" s="35"/>
      <c r="C133" s="6" t="s">
        <v>381</v>
      </c>
      <c r="D133" s="5" t="s">
        <v>48</v>
      </c>
      <c r="E133" s="98">
        <v>400</v>
      </c>
      <c r="F133" s="1090"/>
      <c r="G133" s="22">
        <f>E133*F133</f>
        <v>0</v>
      </c>
      <c r="H133" s="20"/>
      <c r="I133" s="355"/>
      <c r="J133" s="356"/>
      <c r="K133" s="357"/>
      <c r="L133" s="365"/>
      <c r="M133" s="20"/>
      <c r="N133" s="581"/>
      <c r="O133" s="328"/>
      <c r="P133" s="80"/>
      <c r="Q133" s="563">
        <f>35*1*0.4 + 35*0.6*0.4</f>
        <v>22.4</v>
      </c>
      <c r="R133" s="469"/>
      <c r="S133" s="443">
        <f>SUM(N133:R133)</f>
        <v>22.4</v>
      </c>
      <c r="T133" s="470">
        <f>1.05*S133</f>
        <v>23.52</v>
      </c>
      <c r="U133" s="469" t="s">
        <v>36</v>
      </c>
    </row>
    <row r="134" spans="1:21" s="8" customFormat="1">
      <c r="A134" s="31"/>
      <c r="B134" s="32"/>
      <c r="C134" s="48"/>
      <c r="D134" s="3"/>
      <c r="E134" s="11"/>
      <c r="F134" s="1082"/>
      <c r="G134" s="11"/>
      <c r="H134" s="17"/>
      <c r="I134" s="17"/>
      <c r="J134" s="82"/>
      <c r="K134" s="79"/>
      <c r="L134" s="79"/>
      <c r="M134" s="79"/>
      <c r="N134" s="79"/>
      <c r="O134" s="166"/>
      <c r="P134" s="2"/>
      <c r="Q134" s="2"/>
    </row>
    <row r="135" spans="1:21" s="456" customFormat="1" ht="48">
      <c r="A135" s="31">
        <v>1</v>
      </c>
      <c r="B135" s="32">
        <v>15</v>
      </c>
      <c r="C135" s="45" t="s">
        <v>444</v>
      </c>
      <c r="D135" s="99"/>
      <c r="E135" s="2"/>
      <c r="F135" s="518"/>
      <c r="G135" s="11"/>
      <c r="H135" s="11"/>
      <c r="I135" s="528"/>
      <c r="J135" s="527"/>
      <c r="K135" s="528"/>
      <c r="L135" s="527"/>
      <c r="M135" s="2"/>
      <c r="N135" s="2"/>
      <c r="O135" s="2"/>
      <c r="P135" s="2"/>
    </row>
    <row r="136" spans="1:21" s="456" customFormat="1">
      <c r="A136" s="31"/>
      <c r="B136" s="32"/>
      <c r="C136" s="50" t="s">
        <v>224</v>
      </c>
      <c r="D136" s="99"/>
      <c r="E136" s="11"/>
      <c r="F136" s="518"/>
      <c r="G136" s="11"/>
      <c r="H136" s="11"/>
      <c r="I136" s="11"/>
      <c r="J136" s="11"/>
      <c r="K136" s="11"/>
      <c r="L136" s="11"/>
      <c r="M136" s="2"/>
      <c r="N136" s="82"/>
      <c r="O136" s="2"/>
      <c r="P136" s="2"/>
    </row>
    <row r="137" spans="1:21" s="456" customFormat="1" ht="12.75">
      <c r="A137" s="31"/>
      <c r="B137" s="32"/>
      <c r="C137" s="6" t="s">
        <v>70</v>
      </c>
      <c r="D137" s="5" t="s">
        <v>238</v>
      </c>
      <c r="E137" s="38">
        <v>60</v>
      </c>
      <c r="F137" s="1083"/>
      <c r="G137" s="22">
        <f>E137*F137</f>
        <v>0</v>
      </c>
      <c r="H137" s="11"/>
      <c r="I137" s="355"/>
      <c r="J137" s="356"/>
      <c r="K137" s="357"/>
      <c r="L137" s="365"/>
      <c r="M137" s="2"/>
      <c r="N137" s="80"/>
      <c r="O137" s="117"/>
      <c r="P137" s="80"/>
      <c r="Q137" s="561"/>
      <c r="R137" s="440"/>
      <c r="S137" s="441">
        <f>SUM(N137:R137)</f>
        <v>0</v>
      </c>
      <c r="T137" s="476">
        <f>1.05*N137</f>
        <v>0</v>
      </c>
    </row>
    <row r="138" spans="1:21">
      <c r="A138" s="31"/>
      <c r="B138" s="32"/>
      <c r="E138" s="11"/>
      <c r="F138" s="518"/>
      <c r="G138" s="11"/>
      <c r="H138" s="11"/>
      <c r="I138" s="11"/>
      <c r="J138" s="11"/>
      <c r="K138" s="11"/>
      <c r="L138" s="11"/>
      <c r="M138" s="11"/>
      <c r="N138" s="80"/>
      <c r="O138" s="117"/>
      <c r="P138" s="80"/>
      <c r="Q138" s="80"/>
      <c r="R138" s="119"/>
      <c r="S138" s="121"/>
    </row>
    <row r="139" spans="1:21" s="170" customFormat="1" ht="36">
      <c r="A139" s="31">
        <v>1</v>
      </c>
      <c r="B139" s="32">
        <v>16</v>
      </c>
      <c r="C139" s="45" t="s">
        <v>359</v>
      </c>
      <c r="D139" s="99"/>
      <c r="E139" s="11"/>
      <c r="F139" s="518"/>
      <c r="G139" s="12"/>
      <c r="H139" s="12"/>
      <c r="I139" s="12"/>
      <c r="J139" s="12"/>
      <c r="K139" s="12"/>
      <c r="L139" s="12"/>
      <c r="M139" s="12"/>
      <c r="N139" s="80"/>
      <c r="O139" s="133"/>
      <c r="P139" s="9"/>
    </row>
    <row r="140" spans="1:21" s="170" customFormat="1" ht="24">
      <c r="A140" s="31"/>
      <c r="B140" s="32"/>
      <c r="C140" s="50" t="s">
        <v>166</v>
      </c>
      <c r="D140" s="99"/>
      <c r="E140" s="11"/>
      <c r="F140" s="518"/>
      <c r="G140" s="12"/>
      <c r="H140" s="12"/>
      <c r="I140" s="12"/>
      <c r="J140" s="12"/>
      <c r="K140" s="12"/>
      <c r="L140" s="12"/>
      <c r="M140" s="12"/>
      <c r="N140" s="530"/>
      <c r="O140" s="39"/>
      <c r="P140" s="2"/>
    </row>
    <row r="141" spans="1:21" s="170" customFormat="1" ht="48">
      <c r="A141" s="31"/>
      <c r="B141" s="32"/>
      <c r="C141" s="50" t="s">
        <v>469</v>
      </c>
      <c r="D141" s="99"/>
      <c r="E141" s="11" t="s">
        <v>470</v>
      </c>
      <c r="F141" s="518"/>
      <c r="G141" s="12"/>
      <c r="H141" s="12"/>
      <c r="I141" s="528"/>
      <c r="J141" s="527"/>
      <c r="K141" s="528"/>
      <c r="L141" s="527"/>
      <c r="M141" s="12"/>
      <c r="N141" s="82"/>
      <c r="O141" s="284"/>
      <c r="P141" s="286"/>
      <c r="Q141" s="189"/>
    </row>
    <row r="142" spans="1:21" s="170" customFormat="1">
      <c r="A142" s="31"/>
      <c r="B142" s="32"/>
      <c r="C142" s="50" t="s">
        <v>258</v>
      </c>
      <c r="D142" s="99"/>
      <c r="E142" s="11"/>
      <c r="F142" s="518"/>
      <c r="G142" s="12"/>
      <c r="H142" s="12"/>
      <c r="I142" s="12"/>
      <c r="J142" s="12"/>
      <c r="K142" s="12"/>
      <c r="L142" s="12"/>
      <c r="M142" s="12"/>
      <c r="N142" s="80"/>
      <c r="O142" s="2"/>
      <c r="P142" s="9"/>
    </row>
    <row r="143" spans="1:21" s="170" customFormat="1">
      <c r="A143" s="31"/>
      <c r="B143" s="32"/>
      <c r="C143" s="50" t="s">
        <v>186</v>
      </c>
      <c r="D143" s="99"/>
      <c r="E143" s="11"/>
      <c r="F143" s="518"/>
      <c r="G143" s="12"/>
      <c r="H143" s="12"/>
      <c r="I143" s="12"/>
      <c r="J143" s="12"/>
      <c r="K143" s="12"/>
      <c r="L143" s="12"/>
      <c r="M143" s="12"/>
      <c r="N143" s="80"/>
      <c r="O143" s="159"/>
      <c r="P143" s="9"/>
    </row>
    <row r="144" spans="1:21" s="456" customFormat="1" ht="36">
      <c r="A144" s="31"/>
      <c r="B144" s="32"/>
      <c r="C144" s="138" t="s">
        <v>466</v>
      </c>
      <c r="D144" s="5" t="s">
        <v>47</v>
      </c>
      <c r="E144" s="38">
        <v>200</v>
      </c>
      <c r="F144" s="1083"/>
      <c r="G144" s="22">
        <f>E144*F144</f>
        <v>0</v>
      </c>
      <c r="H144" s="17"/>
      <c r="I144" s="582"/>
      <c r="J144" s="583"/>
      <c r="K144" s="357"/>
      <c r="L144" s="365"/>
      <c r="M144" s="17"/>
      <c r="N144" s="80"/>
      <c r="O144" s="328"/>
      <c r="P144" s="80"/>
      <c r="Q144" s="561"/>
      <c r="R144" s="440"/>
      <c r="S144" s="441">
        <f>SUM(N144:R144)</f>
        <v>0</v>
      </c>
    </row>
    <row r="145" spans="1:24" s="456" customFormat="1" ht="24">
      <c r="A145" s="31"/>
      <c r="B145" s="32"/>
      <c r="C145" s="138" t="s">
        <v>165</v>
      </c>
      <c r="D145" s="5" t="s">
        <v>47</v>
      </c>
      <c r="E145" s="38">
        <v>40</v>
      </c>
      <c r="F145" s="1083"/>
      <c r="G145" s="22">
        <f>E145*F145</f>
        <v>0</v>
      </c>
      <c r="H145" s="17"/>
      <c r="I145" s="584"/>
      <c r="J145" s="583"/>
      <c r="K145" s="357"/>
      <c r="L145" s="365"/>
      <c r="M145" s="17"/>
      <c r="N145" s="80"/>
      <c r="O145" s="328"/>
      <c r="P145" s="80"/>
      <c r="Q145" s="561"/>
      <c r="R145" s="440"/>
      <c r="S145" s="441">
        <f>SUM(N145:R145)</f>
        <v>0</v>
      </c>
    </row>
    <row r="146" spans="1:24">
      <c r="A146" s="31"/>
      <c r="B146" s="32"/>
      <c r="E146" s="11"/>
      <c r="F146" s="518"/>
      <c r="G146" s="11"/>
      <c r="H146" s="11"/>
      <c r="I146" s="11"/>
      <c r="J146" s="11"/>
      <c r="K146" s="11"/>
      <c r="L146" s="11"/>
      <c r="M146" s="11"/>
      <c r="N146" s="80"/>
      <c r="O146" s="117"/>
      <c r="P146" s="80"/>
      <c r="Q146" s="80"/>
      <c r="R146" s="119"/>
      <c r="S146" s="121"/>
    </row>
    <row r="147" spans="1:24" s="170" customFormat="1" ht="36">
      <c r="A147" s="31">
        <v>1</v>
      </c>
      <c r="B147" s="32">
        <v>17</v>
      </c>
      <c r="C147" s="45" t="s">
        <v>188</v>
      </c>
      <c r="D147" s="3"/>
      <c r="E147" s="11"/>
      <c r="F147" s="1082"/>
      <c r="G147" s="11"/>
      <c r="H147" s="17"/>
      <c r="I147" s="17"/>
      <c r="J147" s="17"/>
      <c r="K147" s="17"/>
      <c r="L147" s="17"/>
      <c r="M147" s="17"/>
      <c r="N147" s="17"/>
      <c r="O147" s="17"/>
      <c r="P147" s="113"/>
      <c r="Q147" s="169"/>
      <c r="S147" s="171"/>
    </row>
    <row r="148" spans="1:24" s="170" customFormat="1" ht="48">
      <c r="A148" s="31"/>
      <c r="B148" s="32"/>
      <c r="C148" s="83" t="s">
        <v>55</v>
      </c>
      <c r="D148" s="3"/>
      <c r="E148" s="11"/>
      <c r="F148" s="1082"/>
      <c r="G148" s="11"/>
      <c r="H148" s="17"/>
      <c r="I148" s="528"/>
      <c r="J148" s="527"/>
      <c r="K148" s="528"/>
      <c r="L148" s="527"/>
      <c r="M148" s="531"/>
      <c r="N148" s="531"/>
      <c r="O148" s="531"/>
      <c r="P148" s="133"/>
      <c r="Q148" s="168"/>
      <c r="S148" s="171"/>
    </row>
    <row r="149" spans="1:24" s="170" customFormat="1" ht="36">
      <c r="A149" s="31"/>
      <c r="B149" s="32"/>
      <c r="C149" s="50" t="s">
        <v>277</v>
      </c>
      <c r="D149" s="3"/>
      <c r="E149" s="2"/>
      <c r="F149" s="1087"/>
      <c r="G149" s="2"/>
      <c r="H149" s="17"/>
      <c r="I149" s="528"/>
      <c r="J149" s="527"/>
      <c r="K149" s="528"/>
      <c r="L149" s="527"/>
      <c r="M149" s="17"/>
      <c r="N149" s="124"/>
      <c r="O149" s="246"/>
      <c r="P149" s="500"/>
      <c r="Q149" s="189"/>
      <c r="R149" s="185"/>
      <c r="S149" s="190" t="s">
        <v>66</v>
      </c>
    </row>
    <row r="150" spans="1:24" s="170" customFormat="1">
      <c r="A150" s="31"/>
      <c r="B150" s="32"/>
      <c r="C150" s="136" t="s">
        <v>276</v>
      </c>
      <c r="D150" s="3"/>
      <c r="E150" s="2"/>
      <c r="F150" s="1087"/>
      <c r="G150" s="2"/>
      <c r="H150" s="17"/>
      <c r="I150" s="17"/>
      <c r="J150" s="17"/>
      <c r="K150" s="17"/>
      <c r="L150" s="17"/>
      <c r="M150" s="17"/>
      <c r="N150" s="128"/>
      <c r="O150" s="531"/>
      <c r="P150" s="11"/>
      <c r="Q150" s="169"/>
      <c r="S150" s="171"/>
    </row>
    <row r="151" spans="1:24" s="170" customFormat="1" ht="24">
      <c r="A151" s="31"/>
      <c r="B151" s="32"/>
      <c r="C151" s="50" t="s">
        <v>227</v>
      </c>
      <c r="D151" s="3"/>
      <c r="E151" s="11"/>
      <c r="F151" s="1082"/>
      <c r="G151" s="11"/>
      <c r="H151" s="17"/>
      <c r="I151" s="17"/>
      <c r="J151" s="17"/>
      <c r="K151" s="17"/>
      <c r="L151" s="17"/>
      <c r="M151" s="17"/>
      <c r="N151" s="17"/>
      <c r="O151" s="17"/>
      <c r="P151" s="113"/>
      <c r="Q151" s="169"/>
      <c r="S151" s="171"/>
    </row>
    <row r="152" spans="1:24" s="458" customFormat="1" ht="12.75">
      <c r="A152" s="31"/>
      <c r="B152" s="32"/>
      <c r="C152" s="47" t="s">
        <v>430</v>
      </c>
      <c r="D152" s="5" t="s">
        <v>302</v>
      </c>
      <c r="E152" s="38">
        <v>2</v>
      </c>
      <c r="F152" s="1080"/>
      <c r="G152" s="22">
        <f t="shared" ref="G152" si="11">E152*F152</f>
        <v>0</v>
      </c>
      <c r="H152" s="17"/>
      <c r="I152" s="355"/>
      <c r="J152" s="575"/>
      <c r="K152" s="357"/>
      <c r="L152" s="365"/>
      <c r="M152" s="246"/>
      <c r="N152" s="80"/>
      <c r="O152" s="284"/>
      <c r="P152" s="80"/>
      <c r="Q152" s="561"/>
      <c r="R152" s="439"/>
      <c r="S152" s="480">
        <f t="shared" ref="S152" si="12">SUM(N152:R152)</f>
        <v>0</v>
      </c>
    </row>
    <row r="153" spans="1:24" s="456" customFormat="1" ht="12.75">
      <c r="A153" s="1"/>
      <c r="B153" s="1"/>
      <c r="C153" s="155" t="s">
        <v>378</v>
      </c>
      <c r="D153" s="5" t="s">
        <v>302</v>
      </c>
      <c r="E153" s="22">
        <v>2</v>
      </c>
      <c r="F153" s="1080"/>
      <c r="G153" s="22">
        <f t="shared" ref="G153" si="13">E153*F153</f>
        <v>0</v>
      </c>
      <c r="H153" s="16"/>
      <c r="I153" s="355"/>
      <c r="J153" s="356"/>
      <c r="K153" s="357"/>
      <c r="L153" s="365"/>
      <c r="M153" s="16"/>
      <c r="N153" s="80"/>
      <c r="O153" s="284"/>
      <c r="P153" s="80"/>
      <c r="Q153" s="561"/>
      <c r="R153" s="440"/>
      <c r="S153" s="441">
        <f t="shared" ref="S153" si="14">SUM(N153:R153)</f>
        <v>0</v>
      </c>
      <c r="T153" s="458"/>
      <c r="U153" s="462"/>
      <c r="V153" s="463"/>
      <c r="W153" s="463"/>
      <c r="X153" s="463"/>
    </row>
    <row r="154" spans="1:24">
      <c r="A154" s="31"/>
      <c r="B154" s="32"/>
      <c r="E154" s="11"/>
      <c r="F154" s="1082"/>
      <c r="G154" s="11"/>
      <c r="H154" s="17"/>
      <c r="I154" s="17"/>
      <c r="J154" s="17"/>
      <c r="K154" s="17"/>
      <c r="L154" s="17"/>
      <c r="M154" s="17"/>
      <c r="N154" s="17"/>
      <c r="O154" s="82"/>
      <c r="P154" s="114"/>
      <c r="Q154" s="112"/>
      <c r="R154" s="79"/>
      <c r="S154" s="109"/>
    </row>
    <row r="155" spans="1:24" s="172" customFormat="1" ht="36">
      <c r="A155" s="31">
        <v>1</v>
      </c>
      <c r="B155" s="32">
        <v>18</v>
      </c>
      <c r="C155" s="45" t="s">
        <v>49</v>
      </c>
      <c r="D155" s="3"/>
      <c r="E155" s="11"/>
      <c r="F155" s="1082"/>
      <c r="G155" s="11"/>
      <c r="H155" s="17"/>
      <c r="I155" s="17"/>
      <c r="J155" s="17"/>
      <c r="K155" s="17"/>
      <c r="L155" s="17"/>
      <c r="M155" s="246"/>
      <c r="N155" s="246"/>
      <c r="O155" s="39"/>
      <c r="P155" s="39"/>
    </row>
    <row r="156" spans="1:24" s="172" customFormat="1" ht="48">
      <c r="A156" s="31"/>
      <c r="B156" s="32"/>
      <c r="C156" s="50" t="s">
        <v>266</v>
      </c>
      <c r="D156" s="3"/>
      <c r="E156" s="11"/>
      <c r="F156" s="1082"/>
      <c r="G156" s="11"/>
      <c r="H156" s="17"/>
      <c r="I156" s="17"/>
      <c r="J156" s="17"/>
      <c r="K156" s="17"/>
      <c r="L156" s="17"/>
      <c r="M156" s="246"/>
      <c r="N156" s="246"/>
      <c r="O156" s="39"/>
      <c r="P156" s="39"/>
    </row>
    <row r="157" spans="1:24" s="172" customFormat="1" ht="60">
      <c r="A157" s="31"/>
      <c r="B157" s="32"/>
      <c r="C157" s="50" t="s">
        <v>184</v>
      </c>
      <c r="D157" s="3"/>
      <c r="E157" s="11"/>
      <c r="F157" s="1082"/>
      <c r="G157" s="11"/>
      <c r="H157" s="17"/>
      <c r="I157" s="17"/>
      <c r="J157" s="17"/>
      <c r="K157" s="17"/>
      <c r="L157" s="17"/>
      <c r="M157" s="246"/>
      <c r="N157" s="80"/>
      <c r="O157" s="82"/>
      <c r="P157" s="82"/>
      <c r="Q157" s="185"/>
      <c r="R157" s="185"/>
      <c r="S157" s="195"/>
    </row>
    <row r="158" spans="1:24" s="172" customFormat="1" ht="72">
      <c r="A158" s="31"/>
      <c r="B158" s="32"/>
      <c r="C158" s="50" t="s">
        <v>62</v>
      </c>
      <c r="D158" s="3"/>
      <c r="E158" s="11"/>
      <c r="F158" s="1082"/>
      <c r="G158" s="11"/>
      <c r="H158" s="17"/>
      <c r="I158" s="17"/>
      <c r="J158" s="17"/>
      <c r="K158" s="17"/>
      <c r="L158" s="17"/>
      <c r="M158" s="246"/>
      <c r="N158" s="82"/>
      <c r="O158" s="284"/>
      <c r="P158" s="286"/>
      <c r="Q158" s="189"/>
      <c r="R158" s="185"/>
      <c r="S158" s="195" t="s">
        <v>66</v>
      </c>
    </row>
    <row r="159" spans="1:24" s="172" customFormat="1" ht="36">
      <c r="A159" s="31"/>
      <c r="B159" s="32"/>
      <c r="C159" s="291" t="s">
        <v>63</v>
      </c>
      <c r="D159" s="3"/>
      <c r="E159" s="11"/>
      <c r="F159" s="1082"/>
      <c r="G159" s="11"/>
      <c r="H159" s="17"/>
      <c r="I159" s="17"/>
      <c r="J159" s="17"/>
      <c r="K159" s="17"/>
      <c r="L159" s="17"/>
      <c r="M159" s="246"/>
      <c r="N159" s="246"/>
      <c r="O159" s="246"/>
      <c r="P159" s="39"/>
    </row>
    <row r="160" spans="1:24" s="172" customFormat="1" ht="72">
      <c r="A160" s="31"/>
      <c r="B160" s="32"/>
      <c r="C160" s="50" t="s">
        <v>174</v>
      </c>
      <c r="D160" s="3"/>
      <c r="E160" s="11"/>
      <c r="F160" s="1082"/>
      <c r="G160" s="11"/>
      <c r="H160" s="17"/>
      <c r="I160" s="528"/>
      <c r="J160" s="527"/>
      <c r="K160" s="528"/>
      <c r="L160" s="527"/>
      <c r="M160" s="246"/>
      <c r="N160" s="246"/>
      <c r="O160" s="39"/>
      <c r="P160" s="39"/>
    </row>
    <row r="161" spans="1:24" s="281" customFormat="1">
      <c r="A161" s="31"/>
      <c r="B161" s="32"/>
      <c r="C161" s="48" t="s">
        <v>64</v>
      </c>
      <c r="D161" s="3"/>
      <c r="E161" s="11"/>
      <c r="F161" s="1082"/>
      <c r="G161" s="11"/>
      <c r="H161" s="17"/>
      <c r="I161" s="17"/>
      <c r="J161" s="17"/>
      <c r="K161" s="17"/>
      <c r="L161" s="17"/>
      <c r="M161" s="246"/>
      <c r="N161" s="246"/>
      <c r="O161" s="39"/>
      <c r="P161" s="39"/>
    </row>
    <row r="162" spans="1:24" s="458" customFormat="1" ht="12.75">
      <c r="A162" s="31"/>
      <c r="B162" s="32"/>
      <c r="C162" s="47" t="s">
        <v>438</v>
      </c>
      <c r="D162" s="5" t="s">
        <v>303</v>
      </c>
      <c r="E162" s="38">
        <v>1</v>
      </c>
      <c r="F162" s="1080"/>
      <c r="G162" s="22">
        <f t="shared" ref="G162:G163" si="15">E162*F162</f>
        <v>0</v>
      </c>
      <c r="H162" s="17"/>
      <c r="I162" s="355"/>
      <c r="J162" s="356"/>
      <c r="K162" s="357"/>
      <c r="L162" s="365"/>
      <c r="M162" s="246"/>
      <c r="N162" s="80"/>
      <c r="O162" s="284"/>
      <c r="P162" s="80"/>
      <c r="Q162" s="561"/>
      <c r="R162" s="439"/>
      <c r="S162" s="480">
        <f t="shared" ref="S162:S163" si="16">SUM(N162:R162)</f>
        <v>0</v>
      </c>
    </row>
    <row r="163" spans="1:24" s="456" customFormat="1" ht="12.75">
      <c r="A163" s="1"/>
      <c r="B163" s="1"/>
      <c r="C163" s="155" t="s">
        <v>377</v>
      </c>
      <c r="D163" s="5" t="s">
        <v>302</v>
      </c>
      <c r="E163" s="22">
        <v>2</v>
      </c>
      <c r="F163" s="1080"/>
      <c r="G163" s="22">
        <f t="shared" si="15"/>
        <v>0</v>
      </c>
      <c r="H163" s="16"/>
      <c r="I163" s="355"/>
      <c r="J163" s="356"/>
      <c r="K163" s="357"/>
      <c r="L163" s="365"/>
      <c r="M163" s="16"/>
      <c r="N163" s="80"/>
      <c r="O163" s="284"/>
      <c r="P163" s="80"/>
      <c r="Q163" s="561"/>
      <c r="R163" s="440"/>
      <c r="S163" s="441">
        <f t="shared" si="16"/>
        <v>0</v>
      </c>
      <c r="T163" s="458"/>
      <c r="U163" s="462"/>
      <c r="V163" s="463"/>
      <c r="W163" s="463"/>
      <c r="X163" s="463"/>
    </row>
    <row r="164" spans="1:24" s="456" customFormat="1" ht="12.75">
      <c r="A164" s="1"/>
      <c r="B164" s="1"/>
      <c r="C164" s="155" t="s">
        <v>282</v>
      </c>
      <c r="D164" s="5" t="s">
        <v>302</v>
      </c>
      <c r="E164" s="22">
        <v>4</v>
      </c>
      <c r="F164" s="1080"/>
      <c r="G164" s="22">
        <f t="shared" ref="G164" si="17">E164*F164</f>
        <v>0</v>
      </c>
      <c r="H164" s="16"/>
      <c r="I164" s="355"/>
      <c r="J164" s="356"/>
      <c r="K164" s="357"/>
      <c r="L164" s="365"/>
      <c r="M164" s="16"/>
      <c r="N164" s="80"/>
      <c r="O164" s="284"/>
      <c r="P164" s="80"/>
      <c r="Q164" s="561"/>
      <c r="R164" s="440"/>
      <c r="S164" s="441">
        <f t="shared" ref="S164" si="18">SUM(N164:R164)</f>
        <v>0</v>
      </c>
      <c r="T164" s="458"/>
      <c r="U164" s="462"/>
      <c r="V164" s="463"/>
      <c r="W164" s="463"/>
      <c r="X164" s="463"/>
    </row>
    <row r="165" spans="1:24" s="456" customFormat="1" ht="12.75">
      <c r="A165" s="1"/>
      <c r="B165" s="1"/>
      <c r="C165" s="155" t="s">
        <v>435</v>
      </c>
      <c r="D165" s="5" t="s">
        <v>302</v>
      </c>
      <c r="E165" s="22">
        <v>1</v>
      </c>
      <c r="F165" s="1080"/>
      <c r="G165" s="22">
        <f t="shared" ref="G165" si="19">E165*F165</f>
        <v>0</v>
      </c>
      <c r="H165" s="16"/>
      <c r="I165" s="355"/>
      <c r="J165" s="356"/>
      <c r="K165" s="357"/>
      <c r="L165" s="365"/>
      <c r="M165" s="16"/>
      <c r="N165" s="80"/>
      <c r="O165" s="284"/>
      <c r="P165" s="80"/>
      <c r="Q165" s="561"/>
      <c r="R165" s="440"/>
      <c r="S165" s="441">
        <f t="shared" ref="S165" si="20">SUM(N165:R165)</f>
        <v>0</v>
      </c>
      <c r="T165" s="458"/>
      <c r="U165" s="462"/>
      <c r="V165" s="463"/>
      <c r="W165" s="463"/>
      <c r="X165" s="463"/>
    </row>
    <row r="166" spans="1:24" s="456" customFormat="1" ht="12.75">
      <c r="A166" s="1"/>
      <c r="B166" s="1"/>
      <c r="C166" s="155" t="s">
        <v>376</v>
      </c>
      <c r="D166" s="5" t="s">
        <v>302</v>
      </c>
      <c r="E166" s="22">
        <v>1</v>
      </c>
      <c r="F166" s="1080"/>
      <c r="G166" s="22">
        <f t="shared" ref="G166:G175" si="21">E166*F166</f>
        <v>0</v>
      </c>
      <c r="H166" s="16"/>
      <c r="I166" s="355"/>
      <c r="J166" s="356"/>
      <c r="K166" s="357"/>
      <c r="L166" s="365"/>
      <c r="M166" s="16"/>
      <c r="N166" s="80"/>
      <c r="O166" s="284"/>
      <c r="P166" s="80"/>
      <c r="Q166" s="561"/>
      <c r="R166" s="440"/>
      <c r="S166" s="441">
        <f t="shared" ref="S166:S175" si="22">SUM(N166:R166)</f>
        <v>0</v>
      </c>
      <c r="T166" s="458"/>
      <c r="U166" s="462"/>
      <c r="V166" s="463"/>
      <c r="W166" s="463"/>
      <c r="X166" s="463"/>
    </row>
    <row r="167" spans="1:24" s="456" customFormat="1" ht="12.75">
      <c r="A167" s="1"/>
      <c r="B167" s="1"/>
      <c r="C167" s="155" t="s">
        <v>217</v>
      </c>
      <c r="D167" s="5" t="s">
        <v>302</v>
      </c>
      <c r="E167" s="22">
        <v>1</v>
      </c>
      <c r="F167" s="1080"/>
      <c r="G167" s="22">
        <f t="shared" si="21"/>
        <v>0</v>
      </c>
      <c r="H167" s="16"/>
      <c r="I167" s="355"/>
      <c r="J167" s="356"/>
      <c r="K167" s="357"/>
      <c r="L167" s="365"/>
      <c r="M167" s="16"/>
      <c r="N167" s="80"/>
      <c r="O167" s="284"/>
      <c r="P167" s="80"/>
      <c r="Q167" s="561"/>
      <c r="R167" s="440"/>
      <c r="S167" s="441">
        <f t="shared" si="22"/>
        <v>0</v>
      </c>
      <c r="T167" s="458"/>
      <c r="U167" s="462"/>
      <c r="V167" s="463"/>
      <c r="W167" s="463"/>
      <c r="X167" s="463"/>
    </row>
    <row r="168" spans="1:24" s="456" customFormat="1" ht="24">
      <c r="A168" s="1"/>
      <c r="B168" s="1"/>
      <c r="C168" s="297" t="s">
        <v>436</v>
      </c>
      <c r="D168" s="5" t="s">
        <v>302</v>
      </c>
      <c r="E168" s="22">
        <v>2</v>
      </c>
      <c r="F168" s="1080"/>
      <c r="G168" s="22">
        <f t="shared" ref="G168" si="23">E168*F168</f>
        <v>0</v>
      </c>
      <c r="H168" s="16"/>
      <c r="I168" s="355"/>
      <c r="J168" s="356"/>
      <c r="K168" s="357"/>
      <c r="L168" s="365"/>
      <c r="M168" s="16"/>
      <c r="N168" s="80"/>
      <c r="O168" s="284"/>
      <c r="P168" s="80"/>
      <c r="Q168" s="561"/>
      <c r="R168" s="440"/>
      <c r="S168" s="441">
        <f t="shared" ref="S168" si="24">SUM(N168:R168)</f>
        <v>0</v>
      </c>
      <c r="T168" s="458"/>
      <c r="U168" s="462"/>
      <c r="V168" s="463"/>
      <c r="W168" s="463"/>
      <c r="X168" s="463"/>
    </row>
    <row r="169" spans="1:24" s="456" customFormat="1" ht="24">
      <c r="A169" s="1"/>
      <c r="B169" s="1"/>
      <c r="C169" s="155" t="s">
        <v>441</v>
      </c>
      <c r="D169" s="5" t="s">
        <v>303</v>
      </c>
      <c r="E169" s="22">
        <v>1</v>
      </c>
      <c r="F169" s="1080"/>
      <c r="G169" s="22">
        <f t="shared" ref="G169" si="25">E169*F169</f>
        <v>0</v>
      </c>
      <c r="H169" s="16"/>
      <c r="I169" s="355"/>
      <c r="J169" s="356"/>
      <c r="K169" s="357"/>
      <c r="L169" s="365"/>
      <c r="M169" s="16"/>
      <c r="N169" s="80"/>
      <c r="O169" s="284"/>
      <c r="P169" s="80"/>
      <c r="Q169" s="561"/>
      <c r="R169" s="440"/>
      <c r="S169" s="441">
        <f t="shared" ref="S169" si="26">SUM(N169:R169)</f>
        <v>0</v>
      </c>
      <c r="T169" s="458"/>
      <c r="U169" s="462"/>
      <c r="V169" s="463"/>
      <c r="W169" s="463"/>
      <c r="X169" s="463"/>
    </row>
    <row r="170" spans="1:24" s="456" customFormat="1" ht="12.75">
      <c r="A170" s="1"/>
      <c r="B170" s="1"/>
      <c r="C170" s="155" t="s">
        <v>431</v>
      </c>
      <c r="D170" s="5" t="s">
        <v>302</v>
      </c>
      <c r="E170" s="22">
        <v>1</v>
      </c>
      <c r="F170" s="1080"/>
      <c r="G170" s="22">
        <f t="shared" si="21"/>
        <v>0</v>
      </c>
      <c r="H170" s="16"/>
      <c r="I170" s="355"/>
      <c r="J170" s="356"/>
      <c r="K170" s="357"/>
      <c r="L170" s="365"/>
      <c r="M170" s="16"/>
      <c r="N170" s="80"/>
      <c r="O170" s="284"/>
      <c r="P170" s="80"/>
      <c r="Q170" s="561"/>
      <c r="R170" s="440"/>
      <c r="S170" s="441">
        <f t="shared" si="22"/>
        <v>0</v>
      </c>
      <c r="T170" s="458"/>
      <c r="U170" s="462"/>
      <c r="V170" s="463"/>
      <c r="W170" s="463"/>
      <c r="X170" s="463"/>
    </row>
    <row r="171" spans="1:24" s="456" customFormat="1" ht="12.75">
      <c r="A171" s="1"/>
      <c r="B171" s="1"/>
      <c r="C171" s="155" t="s">
        <v>432</v>
      </c>
      <c r="D171" s="5" t="s">
        <v>302</v>
      </c>
      <c r="E171" s="22">
        <v>5</v>
      </c>
      <c r="F171" s="1080"/>
      <c r="G171" s="22">
        <f t="shared" si="21"/>
        <v>0</v>
      </c>
      <c r="H171" s="16"/>
      <c r="I171" s="355"/>
      <c r="J171" s="356"/>
      <c r="K171" s="357"/>
      <c r="L171" s="365"/>
      <c r="M171" s="16"/>
      <c r="N171" s="80"/>
      <c r="O171" s="284"/>
      <c r="P171" s="80"/>
      <c r="Q171" s="561"/>
      <c r="R171" s="440"/>
      <c r="S171" s="441">
        <f t="shared" si="22"/>
        <v>0</v>
      </c>
      <c r="T171" s="458"/>
      <c r="U171" s="462"/>
      <c r="V171" s="463"/>
      <c r="W171" s="463"/>
      <c r="X171" s="463"/>
    </row>
    <row r="172" spans="1:24" s="458" customFormat="1" ht="24">
      <c r="A172" s="31"/>
      <c r="B172" s="32"/>
      <c r="C172" s="138" t="s">
        <v>433</v>
      </c>
      <c r="D172" s="5" t="s">
        <v>303</v>
      </c>
      <c r="E172" s="38">
        <v>1</v>
      </c>
      <c r="F172" s="1080"/>
      <c r="G172" s="22">
        <f t="shared" ref="G172" si="27">E172*F172</f>
        <v>0</v>
      </c>
      <c r="H172" s="17"/>
      <c r="I172" s="355"/>
      <c r="J172" s="356"/>
      <c r="K172" s="357"/>
      <c r="L172" s="365"/>
      <c r="M172" s="246"/>
      <c r="N172" s="80"/>
      <c r="O172" s="284"/>
      <c r="P172" s="80"/>
      <c r="Q172" s="561"/>
      <c r="R172" s="439"/>
      <c r="S172" s="480">
        <f t="shared" ref="S172" si="28">SUM(N172:R172)</f>
        <v>0</v>
      </c>
    </row>
    <row r="173" spans="1:24" s="488" customFormat="1" ht="24">
      <c r="A173" s="31"/>
      <c r="B173" s="32"/>
      <c r="C173" s="138" t="s">
        <v>464</v>
      </c>
      <c r="D173" s="5" t="s">
        <v>302</v>
      </c>
      <c r="E173" s="38">
        <v>1</v>
      </c>
      <c r="F173" s="1080"/>
      <c r="G173" s="22">
        <f t="shared" ref="G173:G174" si="29">E173*F173</f>
        <v>0</v>
      </c>
      <c r="H173" s="485"/>
      <c r="I173" s="355"/>
      <c r="J173" s="356"/>
      <c r="K173" s="357"/>
      <c r="L173" s="365"/>
      <c r="M173" s="17"/>
      <c r="N173" s="80"/>
      <c r="O173" s="284"/>
      <c r="P173" s="577"/>
      <c r="Q173" s="564"/>
      <c r="R173" s="486"/>
      <c r="S173" s="487">
        <f t="shared" ref="S173:S174" si="30">SUM(N173:R173)</f>
        <v>0</v>
      </c>
    </row>
    <row r="174" spans="1:24" s="488" customFormat="1" ht="36">
      <c r="A174" s="31"/>
      <c r="B174" s="32"/>
      <c r="C174" s="138" t="s">
        <v>465</v>
      </c>
      <c r="D174" s="5" t="s">
        <v>302</v>
      </c>
      <c r="E174" s="38">
        <v>1</v>
      </c>
      <c r="F174" s="1080"/>
      <c r="G174" s="22">
        <f t="shared" si="29"/>
        <v>0</v>
      </c>
      <c r="H174" s="485"/>
      <c r="I174" s="355"/>
      <c r="J174" s="356"/>
      <c r="K174" s="357"/>
      <c r="L174" s="365"/>
      <c r="M174" s="17"/>
      <c r="N174" s="80"/>
      <c r="O174" s="284"/>
      <c r="P174" s="577"/>
      <c r="Q174" s="564"/>
      <c r="R174" s="486"/>
      <c r="S174" s="487">
        <f t="shared" si="30"/>
        <v>0</v>
      </c>
    </row>
    <row r="175" spans="1:24" s="456" customFormat="1" ht="36">
      <c r="A175" s="31"/>
      <c r="B175" s="32"/>
      <c r="C175" s="138" t="s">
        <v>424</v>
      </c>
      <c r="D175" s="5" t="s">
        <v>201</v>
      </c>
      <c r="E175" s="38">
        <v>4</v>
      </c>
      <c r="F175" s="1080"/>
      <c r="G175" s="22">
        <f t="shared" si="21"/>
        <v>0</v>
      </c>
      <c r="H175" s="17"/>
      <c r="I175" s="355"/>
      <c r="J175" s="356"/>
      <c r="K175" s="357"/>
      <c r="L175" s="365"/>
      <c r="M175" s="17"/>
      <c r="N175" s="80"/>
      <c r="O175" s="117"/>
      <c r="P175" s="80"/>
      <c r="Q175" s="561"/>
      <c r="R175" s="440"/>
      <c r="S175" s="441">
        <f t="shared" si="22"/>
        <v>0</v>
      </c>
    </row>
    <row r="176" spans="1:24" s="456" customFormat="1" ht="24">
      <c r="A176" s="31"/>
      <c r="B176" s="32"/>
      <c r="C176" s="138" t="s">
        <v>429</v>
      </c>
      <c r="D176" s="5" t="s">
        <v>302</v>
      </c>
      <c r="E176" s="38">
        <v>1</v>
      </c>
      <c r="F176" s="1080"/>
      <c r="G176" s="22">
        <f t="shared" ref="G176:G179" si="31">E176*F176</f>
        <v>0</v>
      </c>
      <c r="H176" s="17"/>
      <c r="I176" s="355"/>
      <c r="J176" s="356"/>
      <c r="K176" s="357"/>
      <c r="L176" s="365"/>
      <c r="M176" s="17"/>
      <c r="N176" s="80"/>
      <c r="O176" s="284"/>
      <c r="P176" s="80"/>
      <c r="Q176" s="561"/>
      <c r="R176" s="440"/>
      <c r="S176" s="441">
        <f t="shared" ref="S176:S179" si="32">SUM(N176:R176)</f>
        <v>0</v>
      </c>
    </row>
    <row r="177" spans="1:24" s="456" customFormat="1" ht="24">
      <c r="A177" s="31"/>
      <c r="B177" s="32"/>
      <c r="C177" s="138" t="s">
        <v>442</v>
      </c>
      <c r="D177" s="5" t="s">
        <v>302</v>
      </c>
      <c r="E177" s="38">
        <v>1</v>
      </c>
      <c r="F177" s="1080"/>
      <c r="G177" s="22">
        <f t="shared" ref="G177:G178" si="33">E177*F177</f>
        <v>0</v>
      </c>
      <c r="H177" s="17"/>
      <c r="I177" s="355"/>
      <c r="J177" s="356"/>
      <c r="K177" s="357"/>
      <c r="L177" s="365"/>
      <c r="M177" s="17"/>
      <c r="N177" s="80"/>
      <c r="O177" s="284"/>
      <c r="P177" s="80"/>
      <c r="Q177" s="561"/>
      <c r="R177" s="440"/>
      <c r="S177" s="441">
        <f t="shared" ref="S177:S178" si="34">SUM(N177:R177)</f>
        <v>0</v>
      </c>
    </row>
    <row r="178" spans="1:24" s="456" customFormat="1" ht="12.75">
      <c r="A178" s="1"/>
      <c r="B178" s="1"/>
      <c r="C178" s="155" t="s">
        <v>434</v>
      </c>
      <c r="D178" s="5" t="s">
        <v>302</v>
      </c>
      <c r="E178" s="22">
        <v>1</v>
      </c>
      <c r="F178" s="1080"/>
      <c r="G178" s="22">
        <f t="shared" si="33"/>
        <v>0</v>
      </c>
      <c r="H178" s="16"/>
      <c r="I178" s="355"/>
      <c r="J178" s="356"/>
      <c r="K178" s="357"/>
      <c r="L178" s="365"/>
      <c r="M178" s="16"/>
      <c r="N178" s="80"/>
      <c r="O178" s="284"/>
      <c r="P178" s="80"/>
      <c r="Q178" s="561"/>
      <c r="R178" s="440"/>
      <c r="S178" s="441">
        <f t="shared" si="34"/>
        <v>0</v>
      </c>
      <c r="T178" s="458"/>
      <c r="U178" s="462"/>
      <c r="V178" s="463"/>
      <c r="W178" s="463"/>
      <c r="X178" s="463"/>
    </row>
    <row r="179" spans="1:24" s="456" customFormat="1" ht="36">
      <c r="A179" s="31"/>
      <c r="B179" s="32"/>
      <c r="C179" s="138" t="s">
        <v>427</v>
      </c>
      <c r="D179" s="5" t="s">
        <v>302</v>
      </c>
      <c r="E179" s="38">
        <v>1</v>
      </c>
      <c r="F179" s="1080"/>
      <c r="G179" s="22">
        <f t="shared" si="31"/>
        <v>0</v>
      </c>
      <c r="H179" s="485"/>
      <c r="I179" s="355"/>
      <c r="J179" s="356"/>
      <c r="K179" s="357"/>
      <c r="L179" s="365"/>
      <c r="M179" s="17"/>
      <c r="N179" s="80"/>
      <c r="O179" s="284"/>
      <c r="P179" s="577"/>
      <c r="Q179" s="561"/>
      <c r="R179" s="440"/>
      <c r="S179" s="441">
        <f t="shared" si="32"/>
        <v>0</v>
      </c>
    </row>
    <row r="180" spans="1:24" s="456" customFormat="1" ht="36">
      <c r="A180" s="31"/>
      <c r="B180" s="32"/>
      <c r="C180" s="138" t="s">
        <v>428</v>
      </c>
      <c r="D180" s="5" t="s">
        <v>302</v>
      </c>
      <c r="E180" s="38">
        <v>15</v>
      </c>
      <c r="F180" s="1080"/>
      <c r="G180" s="22">
        <f t="shared" ref="G180" si="35">E180*F180</f>
        <v>0</v>
      </c>
      <c r="H180" s="485"/>
      <c r="I180" s="355"/>
      <c r="J180" s="356"/>
      <c r="K180" s="357"/>
      <c r="L180" s="365"/>
      <c r="M180" s="17"/>
      <c r="N180" s="80"/>
      <c r="O180" s="284"/>
      <c r="P180" s="577"/>
      <c r="Q180" s="561"/>
      <c r="R180" s="440"/>
      <c r="S180" s="441">
        <f t="shared" ref="S180" si="36">SUM(N180:R180)</f>
        <v>0</v>
      </c>
    </row>
    <row r="181" spans="1:24" s="39" customFormat="1">
      <c r="A181" s="31"/>
      <c r="B181" s="32"/>
      <c r="C181" s="48"/>
      <c r="D181" s="3"/>
      <c r="E181" s="11"/>
      <c r="F181" s="518"/>
      <c r="G181" s="11"/>
      <c r="H181" s="17"/>
      <c r="I181" s="17"/>
      <c r="J181" s="17"/>
      <c r="K181" s="17"/>
      <c r="L181" s="17"/>
      <c r="N181" s="80"/>
      <c r="O181" s="80"/>
      <c r="P181" s="80"/>
      <c r="Q181" s="80"/>
      <c r="R181" s="80"/>
      <c r="S181" s="149"/>
    </row>
    <row r="182" spans="1:24" s="281" customFormat="1">
      <c r="A182" s="31"/>
      <c r="B182" s="32"/>
      <c r="C182" s="48" t="s">
        <v>65</v>
      </c>
      <c r="D182" s="3"/>
      <c r="E182" s="11"/>
      <c r="F182" s="1082"/>
      <c r="G182" s="11"/>
      <c r="H182" s="17"/>
      <c r="I182" s="17"/>
      <c r="J182" s="17"/>
      <c r="K182" s="17"/>
      <c r="L182" s="17"/>
      <c r="M182" s="246"/>
      <c r="N182" s="246"/>
      <c r="O182" s="39"/>
      <c r="P182" s="39"/>
    </row>
    <row r="183" spans="1:24" s="458" customFormat="1" ht="12.75">
      <c r="A183" s="31"/>
      <c r="B183" s="32"/>
      <c r="C183" s="47" t="s">
        <v>438</v>
      </c>
      <c r="D183" s="5" t="s">
        <v>303</v>
      </c>
      <c r="E183" s="38">
        <v>1</v>
      </c>
      <c r="F183" s="1080"/>
      <c r="G183" s="22">
        <f t="shared" ref="G183" si="37">E183*F183</f>
        <v>0</v>
      </c>
      <c r="H183" s="17"/>
      <c r="I183" s="355"/>
      <c r="J183" s="356"/>
      <c r="K183" s="357"/>
      <c r="L183" s="365"/>
      <c r="M183" s="246"/>
      <c r="N183" s="80"/>
      <c r="O183" s="284"/>
      <c r="P183" s="80"/>
      <c r="Q183" s="561"/>
      <c r="R183" s="439"/>
      <c r="S183" s="480">
        <f t="shared" ref="S183" si="38">SUM(N183:R183)</f>
        <v>0</v>
      </c>
    </row>
    <row r="184" spans="1:24" s="456" customFormat="1" ht="12.75">
      <c r="A184" s="1"/>
      <c r="B184" s="1"/>
      <c r="C184" s="155" t="s">
        <v>377</v>
      </c>
      <c r="D184" s="5" t="s">
        <v>302</v>
      </c>
      <c r="E184" s="22">
        <v>2</v>
      </c>
      <c r="F184" s="1080"/>
      <c r="G184" s="22">
        <f t="shared" ref="G184" si="39">E184*F184</f>
        <v>0</v>
      </c>
      <c r="H184" s="16"/>
      <c r="I184" s="355"/>
      <c r="J184" s="356"/>
      <c r="K184" s="357"/>
      <c r="L184" s="365"/>
      <c r="M184" s="16"/>
      <c r="N184" s="80"/>
      <c r="O184" s="284"/>
      <c r="P184" s="80"/>
      <c r="Q184" s="561"/>
      <c r="R184" s="440"/>
      <c r="S184" s="441">
        <f t="shared" ref="S184" si="40">SUM(N184:R184)</f>
        <v>0</v>
      </c>
      <c r="T184" s="458"/>
      <c r="U184" s="462"/>
      <c r="V184" s="463"/>
      <c r="W184" s="463"/>
      <c r="X184" s="463"/>
    </row>
    <row r="185" spans="1:24" s="456" customFormat="1" ht="12.75">
      <c r="A185" s="1"/>
      <c r="B185" s="1"/>
      <c r="C185" s="155" t="s">
        <v>282</v>
      </c>
      <c r="D185" s="5" t="s">
        <v>302</v>
      </c>
      <c r="E185" s="22">
        <v>4</v>
      </c>
      <c r="F185" s="1080"/>
      <c r="G185" s="22">
        <f t="shared" ref="G185:G201" si="41">E185*F185</f>
        <v>0</v>
      </c>
      <c r="H185" s="16"/>
      <c r="I185" s="355"/>
      <c r="J185" s="356"/>
      <c r="K185" s="357"/>
      <c r="L185" s="365"/>
      <c r="M185" s="16"/>
      <c r="N185" s="80"/>
      <c r="O185" s="284"/>
      <c r="P185" s="80"/>
      <c r="Q185" s="561"/>
      <c r="R185" s="440"/>
      <c r="S185" s="441">
        <f t="shared" ref="S185:S201" si="42">SUM(N185:R185)</f>
        <v>0</v>
      </c>
      <c r="T185" s="458"/>
      <c r="U185" s="462"/>
      <c r="V185" s="463"/>
      <c r="W185" s="463"/>
      <c r="X185" s="463"/>
    </row>
    <row r="186" spans="1:24" s="456" customFormat="1" ht="12.75">
      <c r="A186" s="1"/>
      <c r="B186" s="1"/>
      <c r="C186" s="155" t="s">
        <v>435</v>
      </c>
      <c r="D186" s="5" t="s">
        <v>302</v>
      </c>
      <c r="E186" s="22">
        <v>1</v>
      </c>
      <c r="F186" s="1080"/>
      <c r="G186" s="22">
        <f t="shared" si="41"/>
        <v>0</v>
      </c>
      <c r="H186" s="16"/>
      <c r="I186" s="355"/>
      <c r="J186" s="356"/>
      <c r="K186" s="357"/>
      <c r="L186" s="365"/>
      <c r="M186" s="16"/>
      <c r="N186" s="80"/>
      <c r="O186" s="284"/>
      <c r="P186" s="80"/>
      <c r="Q186" s="561"/>
      <c r="R186" s="440"/>
      <c r="S186" s="441">
        <f t="shared" si="42"/>
        <v>0</v>
      </c>
      <c r="T186" s="458"/>
      <c r="U186" s="462"/>
      <c r="V186" s="463"/>
      <c r="W186" s="463"/>
      <c r="X186" s="463"/>
    </row>
    <row r="187" spans="1:24" s="456" customFormat="1" ht="12.75">
      <c r="A187" s="1"/>
      <c r="B187" s="1"/>
      <c r="C187" s="155" t="s">
        <v>376</v>
      </c>
      <c r="D187" s="5" t="s">
        <v>302</v>
      </c>
      <c r="E187" s="22">
        <v>1</v>
      </c>
      <c r="F187" s="1080"/>
      <c r="G187" s="22">
        <f t="shared" si="41"/>
        <v>0</v>
      </c>
      <c r="H187" s="16"/>
      <c r="I187" s="355"/>
      <c r="J187" s="356"/>
      <c r="K187" s="357"/>
      <c r="L187" s="365"/>
      <c r="M187" s="16"/>
      <c r="N187" s="80"/>
      <c r="O187" s="284"/>
      <c r="P187" s="80"/>
      <c r="Q187" s="561"/>
      <c r="R187" s="440"/>
      <c r="S187" s="441">
        <f t="shared" si="42"/>
        <v>0</v>
      </c>
      <c r="T187" s="458"/>
      <c r="U187" s="462"/>
      <c r="V187" s="463"/>
      <c r="W187" s="463"/>
      <c r="X187" s="463"/>
    </row>
    <row r="188" spans="1:24" s="456" customFormat="1" ht="12.75">
      <c r="A188" s="1"/>
      <c r="B188" s="1"/>
      <c r="C188" s="155" t="s">
        <v>217</v>
      </c>
      <c r="D188" s="5" t="s">
        <v>302</v>
      </c>
      <c r="E188" s="22">
        <v>1</v>
      </c>
      <c r="F188" s="1080"/>
      <c r="G188" s="22">
        <f t="shared" si="41"/>
        <v>0</v>
      </c>
      <c r="H188" s="16"/>
      <c r="I188" s="355"/>
      <c r="J188" s="356"/>
      <c r="K188" s="357"/>
      <c r="L188" s="365"/>
      <c r="M188" s="16"/>
      <c r="N188" s="80"/>
      <c r="O188" s="284"/>
      <c r="P188" s="80"/>
      <c r="Q188" s="561"/>
      <c r="R188" s="440"/>
      <c r="S188" s="441">
        <f t="shared" si="42"/>
        <v>0</v>
      </c>
      <c r="T188" s="458"/>
      <c r="U188" s="462"/>
      <c r="V188" s="463"/>
      <c r="W188" s="463"/>
      <c r="X188" s="463"/>
    </row>
    <row r="189" spans="1:24" s="456" customFormat="1" ht="24">
      <c r="A189" s="1"/>
      <c r="B189" s="1"/>
      <c r="C189" s="297" t="s">
        <v>436</v>
      </c>
      <c r="D189" s="5" t="s">
        <v>302</v>
      </c>
      <c r="E189" s="22">
        <v>2</v>
      </c>
      <c r="F189" s="1080"/>
      <c r="G189" s="22">
        <f t="shared" si="41"/>
        <v>0</v>
      </c>
      <c r="H189" s="16"/>
      <c r="I189" s="355"/>
      <c r="J189" s="356"/>
      <c r="K189" s="357"/>
      <c r="L189" s="365"/>
      <c r="M189" s="16"/>
      <c r="N189" s="80"/>
      <c r="O189" s="284"/>
      <c r="P189" s="80"/>
      <c r="Q189" s="561"/>
      <c r="R189" s="440"/>
      <c r="S189" s="441">
        <f t="shared" si="42"/>
        <v>0</v>
      </c>
      <c r="T189" s="458"/>
      <c r="U189" s="462"/>
      <c r="V189" s="463"/>
      <c r="W189" s="463"/>
      <c r="X189" s="463"/>
    </row>
    <row r="190" spans="1:24" s="456" customFormat="1" ht="24">
      <c r="A190" s="1"/>
      <c r="B190" s="1"/>
      <c r="C190" s="155" t="s">
        <v>437</v>
      </c>
      <c r="D190" s="5" t="s">
        <v>303</v>
      </c>
      <c r="E190" s="22">
        <v>1</v>
      </c>
      <c r="F190" s="1080"/>
      <c r="G190" s="22">
        <f t="shared" si="41"/>
        <v>0</v>
      </c>
      <c r="H190" s="16"/>
      <c r="I190" s="355"/>
      <c r="J190" s="356"/>
      <c r="K190" s="357"/>
      <c r="L190" s="365"/>
      <c r="M190" s="16"/>
      <c r="N190" s="80"/>
      <c r="O190" s="284"/>
      <c r="P190" s="80"/>
      <c r="Q190" s="561"/>
      <c r="R190" s="440"/>
      <c r="S190" s="441">
        <f t="shared" si="42"/>
        <v>0</v>
      </c>
      <c r="T190" s="458"/>
      <c r="U190" s="462"/>
      <c r="V190" s="463"/>
      <c r="W190" s="463"/>
      <c r="X190" s="463"/>
    </row>
    <row r="191" spans="1:24" s="456" customFormat="1" ht="12.75">
      <c r="A191" s="1"/>
      <c r="B191" s="1"/>
      <c r="C191" s="155" t="s">
        <v>431</v>
      </c>
      <c r="D191" s="5" t="s">
        <v>302</v>
      </c>
      <c r="E191" s="22">
        <v>1</v>
      </c>
      <c r="F191" s="1080"/>
      <c r="G191" s="22">
        <f t="shared" ref="G191" si="43">E191*F191</f>
        <v>0</v>
      </c>
      <c r="H191" s="16"/>
      <c r="I191" s="355"/>
      <c r="J191" s="356"/>
      <c r="K191" s="357"/>
      <c r="L191" s="365"/>
      <c r="M191" s="16"/>
      <c r="N191" s="80"/>
      <c r="O191" s="284"/>
      <c r="P191" s="80"/>
      <c r="Q191" s="561"/>
      <c r="R191" s="440"/>
      <c r="S191" s="441">
        <f t="shared" ref="S191" si="44">SUM(N191:R191)</f>
        <v>0</v>
      </c>
      <c r="T191" s="458"/>
      <c r="U191" s="462"/>
      <c r="V191" s="463"/>
      <c r="W191" s="463"/>
      <c r="X191" s="463"/>
    </row>
    <row r="192" spans="1:24" s="456" customFormat="1" ht="12.75">
      <c r="A192" s="1"/>
      <c r="B192" s="1"/>
      <c r="C192" s="155" t="s">
        <v>432</v>
      </c>
      <c r="D192" s="5" t="s">
        <v>302</v>
      </c>
      <c r="E192" s="22">
        <v>5</v>
      </c>
      <c r="F192" s="1080"/>
      <c r="G192" s="22">
        <f t="shared" ref="G192:G193" si="45">E192*F192</f>
        <v>0</v>
      </c>
      <c r="H192" s="16"/>
      <c r="I192" s="355"/>
      <c r="J192" s="356"/>
      <c r="K192" s="357"/>
      <c r="L192" s="365"/>
      <c r="M192" s="16"/>
      <c r="N192" s="80"/>
      <c r="O192" s="284"/>
      <c r="P192" s="80"/>
      <c r="Q192" s="561"/>
      <c r="R192" s="440"/>
      <c r="S192" s="441">
        <f t="shared" ref="S192:S193" si="46">SUM(N192:R192)</f>
        <v>0</v>
      </c>
      <c r="T192" s="458"/>
      <c r="U192" s="462"/>
      <c r="V192" s="463"/>
      <c r="W192" s="463"/>
      <c r="X192" s="463"/>
    </row>
    <row r="193" spans="1:24" s="458" customFormat="1" ht="24">
      <c r="A193" s="31"/>
      <c r="B193" s="32"/>
      <c r="C193" s="138" t="s">
        <v>433</v>
      </c>
      <c r="D193" s="5" t="s">
        <v>303</v>
      </c>
      <c r="E193" s="38">
        <v>1</v>
      </c>
      <c r="F193" s="1080"/>
      <c r="G193" s="22">
        <f t="shared" si="45"/>
        <v>0</v>
      </c>
      <c r="H193" s="17"/>
      <c r="I193" s="355"/>
      <c r="J193" s="356"/>
      <c r="K193" s="357"/>
      <c r="L193" s="365"/>
      <c r="M193" s="246"/>
      <c r="N193" s="80"/>
      <c r="O193" s="284"/>
      <c r="P193" s="80"/>
      <c r="Q193" s="561"/>
      <c r="R193" s="439"/>
      <c r="S193" s="480">
        <f t="shared" si="46"/>
        <v>0</v>
      </c>
    </row>
    <row r="194" spans="1:24" s="488" customFormat="1" ht="24">
      <c r="A194" s="31"/>
      <c r="B194" s="32"/>
      <c r="C194" s="138" t="s">
        <v>464</v>
      </c>
      <c r="D194" s="5" t="s">
        <v>302</v>
      </c>
      <c r="E194" s="38">
        <v>1</v>
      </c>
      <c r="F194" s="1080"/>
      <c r="G194" s="22">
        <f t="shared" si="41"/>
        <v>0</v>
      </c>
      <c r="H194" s="485"/>
      <c r="I194" s="355"/>
      <c r="J194" s="356"/>
      <c r="K194" s="357"/>
      <c r="L194" s="365"/>
      <c r="M194" s="17"/>
      <c r="N194" s="80"/>
      <c r="O194" s="284"/>
      <c r="P194" s="577"/>
      <c r="Q194" s="564"/>
      <c r="R194" s="486"/>
      <c r="S194" s="487">
        <f t="shared" si="42"/>
        <v>0</v>
      </c>
    </row>
    <row r="195" spans="1:24" s="488" customFormat="1" ht="36">
      <c r="A195" s="31"/>
      <c r="B195" s="32"/>
      <c r="C195" s="138" t="s">
        <v>465</v>
      </c>
      <c r="D195" s="5" t="s">
        <v>302</v>
      </c>
      <c r="E195" s="38">
        <v>1</v>
      </c>
      <c r="F195" s="1080"/>
      <c r="G195" s="22">
        <f t="shared" si="41"/>
        <v>0</v>
      </c>
      <c r="H195" s="485"/>
      <c r="I195" s="355"/>
      <c r="J195" s="356"/>
      <c r="K195" s="357"/>
      <c r="L195" s="365"/>
      <c r="M195" s="17"/>
      <c r="N195" s="80"/>
      <c r="O195" s="284"/>
      <c r="P195" s="577"/>
      <c r="Q195" s="564"/>
      <c r="R195" s="486"/>
      <c r="S195" s="487">
        <f t="shared" si="42"/>
        <v>0</v>
      </c>
    </row>
    <row r="196" spans="1:24" s="456" customFormat="1" ht="36">
      <c r="A196" s="31"/>
      <c r="B196" s="32"/>
      <c r="C196" s="138" t="s">
        <v>424</v>
      </c>
      <c r="D196" s="5" t="s">
        <v>201</v>
      </c>
      <c r="E196" s="38">
        <v>4</v>
      </c>
      <c r="F196" s="1080"/>
      <c r="G196" s="22">
        <f t="shared" si="41"/>
        <v>0</v>
      </c>
      <c r="H196" s="17"/>
      <c r="I196" s="355"/>
      <c r="J196" s="356"/>
      <c r="K196" s="357"/>
      <c r="L196" s="365"/>
      <c r="M196" s="17"/>
      <c r="N196" s="80"/>
      <c r="O196" s="117"/>
      <c r="P196" s="80"/>
      <c r="Q196" s="561"/>
      <c r="R196" s="440"/>
      <c r="S196" s="441">
        <f t="shared" si="42"/>
        <v>0</v>
      </c>
    </row>
    <row r="197" spans="1:24" s="456" customFormat="1" ht="24">
      <c r="A197" s="31"/>
      <c r="B197" s="32"/>
      <c r="C197" s="138" t="s">
        <v>429</v>
      </c>
      <c r="D197" s="5" t="s">
        <v>302</v>
      </c>
      <c r="E197" s="38">
        <v>1</v>
      </c>
      <c r="F197" s="1080"/>
      <c r="G197" s="22">
        <f t="shared" si="41"/>
        <v>0</v>
      </c>
      <c r="H197" s="17"/>
      <c r="I197" s="355"/>
      <c r="J197" s="356"/>
      <c r="K197" s="357"/>
      <c r="L197" s="365"/>
      <c r="M197" s="17"/>
      <c r="N197" s="80"/>
      <c r="O197" s="284"/>
      <c r="P197" s="80"/>
      <c r="Q197" s="561"/>
      <c r="R197" s="440"/>
      <c r="S197" s="441">
        <f t="shared" si="42"/>
        <v>0</v>
      </c>
    </row>
    <row r="198" spans="1:24" s="456" customFormat="1" ht="24">
      <c r="A198" s="31"/>
      <c r="B198" s="32"/>
      <c r="C198" s="138" t="s">
        <v>442</v>
      </c>
      <c r="D198" s="5" t="s">
        <v>302</v>
      </c>
      <c r="E198" s="38">
        <v>1</v>
      </c>
      <c r="F198" s="1080"/>
      <c r="G198" s="22">
        <f t="shared" si="41"/>
        <v>0</v>
      </c>
      <c r="H198" s="17"/>
      <c r="I198" s="355"/>
      <c r="J198" s="356"/>
      <c r="K198" s="357"/>
      <c r="L198" s="365"/>
      <c r="M198" s="17"/>
      <c r="N198" s="80"/>
      <c r="O198" s="284"/>
      <c r="P198" s="80"/>
      <c r="Q198" s="561"/>
      <c r="R198" s="440"/>
      <c r="S198" s="441">
        <f t="shared" si="42"/>
        <v>0</v>
      </c>
    </row>
    <row r="199" spans="1:24" s="456" customFormat="1" ht="12.75">
      <c r="A199" s="1"/>
      <c r="B199" s="1"/>
      <c r="C199" s="155" t="s">
        <v>434</v>
      </c>
      <c r="D199" s="5" t="s">
        <v>302</v>
      </c>
      <c r="E199" s="22">
        <v>1</v>
      </c>
      <c r="F199" s="1080"/>
      <c r="G199" s="22">
        <f t="shared" ref="G199" si="47">E199*F199</f>
        <v>0</v>
      </c>
      <c r="H199" s="16"/>
      <c r="I199" s="355"/>
      <c r="J199" s="356"/>
      <c r="K199" s="357"/>
      <c r="L199" s="365"/>
      <c r="M199" s="16"/>
      <c r="N199" s="80"/>
      <c r="O199" s="284"/>
      <c r="P199" s="80"/>
      <c r="Q199" s="561"/>
      <c r="R199" s="440"/>
      <c r="S199" s="441">
        <f t="shared" ref="S199" si="48">SUM(N199:R199)</f>
        <v>0</v>
      </c>
      <c r="T199" s="458"/>
      <c r="U199" s="462"/>
      <c r="V199" s="463"/>
      <c r="W199" s="463"/>
      <c r="X199" s="463"/>
    </row>
    <row r="200" spans="1:24" s="456" customFormat="1" ht="36">
      <c r="A200" s="31"/>
      <c r="B200" s="32"/>
      <c r="C200" s="138" t="s">
        <v>427</v>
      </c>
      <c r="D200" s="5" t="s">
        <v>302</v>
      </c>
      <c r="E200" s="38">
        <v>1</v>
      </c>
      <c r="F200" s="1080"/>
      <c r="G200" s="22">
        <f t="shared" si="41"/>
        <v>0</v>
      </c>
      <c r="H200" s="485"/>
      <c r="I200" s="355"/>
      <c r="J200" s="356"/>
      <c r="K200" s="357"/>
      <c r="L200" s="365"/>
      <c r="M200" s="17"/>
      <c r="N200" s="80"/>
      <c r="O200" s="284"/>
      <c r="P200" s="577"/>
      <c r="Q200" s="561"/>
      <c r="R200" s="440"/>
      <c r="S200" s="441">
        <f t="shared" si="42"/>
        <v>0</v>
      </c>
    </row>
    <row r="201" spans="1:24" s="456" customFormat="1" ht="36">
      <c r="A201" s="31"/>
      <c r="B201" s="32"/>
      <c r="C201" s="138" t="s">
        <v>428</v>
      </c>
      <c r="D201" s="5" t="s">
        <v>302</v>
      </c>
      <c r="E201" s="38">
        <v>15</v>
      </c>
      <c r="F201" s="1080"/>
      <c r="G201" s="22">
        <f t="shared" si="41"/>
        <v>0</v>
      </c>
      <c r="H201" s="485"/>
      <c r="I201" s="355"/>
      <c r="J201" s="356"/>
      <c r="K201" s="357"/>
      <c r="L201" s="365"/>
      <c r="M201" s="17"/>
      <c r="N201" s="80"/>
      <c r="O201" s="284"/>
      <c r="P201" s="577"/>
      <c r="Q201" s="561"/>
      <c r="R201" s="440"/>
      <c r="S201" s="441">
        <f t="shared" si="42"/>
        <v>0</v>
      </c>
    </row>
    <row r="202" spans="1:24">
      <c r="A202" s="31"/>
      <c r="B202" s="32"/>
      <c r="E202" s="11"/>
      <c r="F202" s="1082"/>
      <c r="G202" s="11"/>
      <c r="H202" s="17"/>
      <c r="I202" s="17"/>
      <c r="J202" s="17"/>
      <c r="K202" s="17"/>
      <c r="L202" s="17"/>
      <c r="M202" s="17"/>
      <c r="N202" s="44"/>
    </row>
    <row r="203" spans="1:24" s="416" customFormat="1" ht="36">
      <c r="A203" s="1">
        <v>1</v>
      </c>
      <c r="B203" s="1">
        <v>19</v>
      </c>
      <c r="C203" s="45" t="s">
        <v>384</v>
      </c>
      <c r="D203" s="490"/>
      <c r="E203" s="11"/>
      <c r="F203" s="1082"/>
      <c r="G203" s="11"/>
      <c r="H203" s="412"/>
      <c r="I203" s="383"/>
      <c r="J203" s="383"/>
      <c r="K203" s="383"/>
      <c r="L203" s="383"/>
      <c r="M203" s="383"/>
      <c r="N203" s="383"/>
      <c r="O203" s="383"/>
      <c r="P203" s="383"/>
    </row>
    <row r="204" spans="1:24" s="416" customFormat="1" ht="48">
      <c r="A204" s="1"/>
      <c r="B204" s="1"/>
      <c r="C204" s="50" t="s">
        <v>344</v>
      </c>
      <c r="D204" s="490"/>
      <c r="E204" s="11"/>
      <c r="F204" s="1082"/>
      <c r="G204" s="11"/>
      <c r="H204" s="412"/>
      <c r="I204" s="383"/>
      <c r="J204" s="383"/>
      <c r="K204" s="383"/>
      <c r="L204" s="383"/>
      <c r="M204" s="383"/>
      <c r="N204" s="383"/>
      <c r="O204" s="383"/>
      <c r="P204" s="383"/>
    </row>
    <row r="205" spans="1:24" s="416" customFormat="1" ht="60">
      <c r="A205" s="1"/>
      <c r="B205" s="1"/>
      <c r="C205" s="50" t="s">
        <v>345</v>
      </c>
      <c r="D205" s="490"/>
      <c r="E205" s="11"/>
      <c r="F205" s="1082"/>
      <c r="G205" s="11"/>
      <c r="H205" s="412"/>
      <c r="I205" s="383"/>
      <c r="J205" s="383"/>
      <c r="K205" s="383"/>
      <c r="L205" s="383"/>
      <c r="M205" s="383"/>
      <c r="N205" s="383"/>
      <c r="O205" s="383"/>
      <c r="P205" s="383"/>
    </row>
    <row r="206" spans="1:24" s="416" customFormat="1" ht="24">
      <c r="A206" s="1"/>
      <c r="B206" s="1"/>
      <c r="C206" s="50" t="s">
        <v>33</v>
      </c>
      <c r="D206" s="490"/>
      <c r="E206" s="11"/>
      <c r="F206" s="1082"/>
      <c r="G206" s="11"/>
      <c r="H206" s="412"/>
      <c r="I206" s="383"/>
      <c r="J206" s="430"/>
      <c r="K206" s="430"/>
      <c r="L206" s="430"/>
      <c r="M206" s="383"/>
      <c r="N206" s="430"/>
      <c r="O206" s="383"/>
      <c r="P206" s="383"/>
    </row>
    <row r="207" spans="1:24" s="416" customFormat="1" ht="24">
      <c r="A207" s="31"/>
      <c r="B207" s="32"/>
      <c r="C207" s="50" t="s">
        <v>255</v>
      </c>
      <c r="D207" s="3"/>
      <c r="E207" s="163"/>
      <c r="F207" s="1082"/>
      <c r="G207" s="11"/>
      <c r="H207" s="412"/>
      <c r="I207" s="412"/>
      <c r="J207" s="412"/>
      <c r="K207" s="415"/>
      <c r="L207" s="383"/>
      <c r="M207" s="383"/>
      <c r="N207" s="383"/>
      <c r="O207" s="383"/>
      <c r="P207" s="383"/>
    </row>
    <row r="208" spans="1:24" s="416" customFormat="1">
      <c r="A208" s="31"/>
      <c r="B208" s="32"/>
      <c r="C208" s="48" t="s">
        <v>202</v>
      </c>
      <c r="D208" s="3"/>
      <c r="E208" s="11"/>
      <c r="F208" s="1082"/>
      <c r="G208" s="11"/>
      <c r="H208" s="412"/>
      <c r="I208" s="412"/>
      <c r="J208" s="412"/>
      <c r="K208" s="412"/>
      <c r="L208" s="383"/>
      <c r="M208" s="383"/>
      <c r="N208" s="383"/>
      <c r="O208" s="383"/>
      <c r="P208" s="383"/>
    </row>
    <row r="209" spans="1:20" s="399" customFormat="1" ht="24">
      <c r="A209" s="31"/>
      <c r="B209" s="32"/>
      <c r="C209" s="138" t="s">
        <v>346</v>
      </c>
      <c r="D209" s="5" t="s">
        <v>238</v>
      </c>
      <c r="E209" s="38">
        <v>30</v>
      </c>
      <c r="F209" s="1083"/>
      <c r="G209" s="22">
        <f>E209*F209</f>
        <v>0</v>
      </c>
      <c r="H209" s="390"/>
      <c r="I209" s="383"/>
      <c r="J209" s="413"/>
      <c r="K209" s="413"/>
      <c r="L209" s="413"/>
      <c r="M209" s="413"/>
      <c r="N209" s="413"/>
      <c r="O209" s="413"/>
      <c r="P209" s="414"/>
    </row>
    <row r="210" spans="1:20" s="416" customFormat="1">
      <c r="A210" s="31"/>
      <c r="B210" s="32"/>
      <c r="C210" s="50"/>
      <c r="D210" s="3"/>
      <c r="E210" s="11"/>
      <c r="F210" s="518"/>
      <c r="G210" s="11"/>
      <c r="H210" s="390"/>
      <c r="I210" s="383"/>
      <c r="J210" s="413"/>
      <c r="K210" s="413"/>
      <c r="L210" s="413"/>
      <c r="M210" s="413"/>
      <c r="N210" s="413"/>
      <c r="O210" s="413"/>
      <c r="P210" s="414"/>
    </row>
    <row r="211" spans="1:20" s="416" customFormat="1">
      <c r="A211" s="31"/>
      <c r="B211" s="32"/>
      <c r="C211" s="48" t="s">
        <v>203</v>
      </c>
      <c r="D211" s="3"/>
      <c r="E211" s="11"/>
      <c r="F211" s="1082"/>
      <c r="G211" s="11"/>
      <c r="H211" s="412"/>
      <c r="I211" s="412"/>
      <c r="J211" s="412"/>
      <c r="K211" s="390"/>
      <c r="L211" s="383"/>
      <c r="M211" s="383"/>
      <c r="N211" s="383"/>
      <c r="O211" s="383"/>
      <c r="P211" s="383"/>
    </row>
    <row r="212" spans="1:20" s="399" customFormat="1" ht="24">
      <c r="A212" s="31"/>
      <c r="B212" s="32"/>
      <c r="C212" s="138" t="s">
        <v>346</v>
      </c>
      <c r="D212" s="5" t="s">
        <v>238</v>
      </c>
      <c r="E212" s="38">
        <v>30</v>
      </c>
      <c r="F212" s="1083"/>
      <c r="G212" s="22">
        <f>E212*F212</f>
        <v>0</v>
      </c>
      <c r="H212" s="390"/>
      <c r="I212" s="383"/>
      <c r="J212" s="413"/>
      <c r="K212" s="413"/>
      <c r="L212" s="413"/>
      <c r="M212" s="413"/>
      <c r="N212" s="413"/>
      <c r="O212" s="413"/>
      <c r="P212" s="414"/>
    </row>
    <row r="213" spans="1:20" s="383" customFormat="1">
      <c r="A213" s="411"/>
      <c r="B213" s="387"/>
      <c r="C213" s="392"/>
      <c r="D213" s="391"/>
      <c r="E213" s="390"/>
      <c r="F213" s="1082"/>
      <c r="G213" s="390"/>
      <c r="H213" s="412"/>
      <c r="I213" s="412"/>
      <c r="J213" s="390"/>
    </row>
    <row r="214" spans="1:20" s="170" customFormat="1" ht="24">
      <c r="A214" s="31">
        <v>1</v>
      </c>
      <c r="B214" s="32">
        <v>20</v>
      </c>
      <c r="C214" s="45" t="s">
        <v>222</v>
      </c>
      <c r="D214" s="3"/>
      <c r="E214" s="163"/>
      <c r="F214" s="1082"/>
      <c r="G214" s="11"/>
      <c r="H214" s="17"/>
      <c r="I214" s="17"/>
      <c r="J214" s="17"/>
      <c r="K214" s="17"/>
      <c r="L214" s="17"/>
      <c r="M214" s="17"/>
      <c r="N214" s="517"/>
      <c r="O214" s="2"/>
      <c r="P214" s="2"/>
    </row>
    <row r="215" spans="1:20" s="170" customFormat="1" ht="48">
      <c r="A215" s="31"/>
      <c r="B215" s="32"/>
      <c r="C215" s="50" t="s">
        <v>223</v>
      </c>
      <c r="D215" s="3"/>
      <c r="E215" s="163"/>
      <c r="F215" s="1082"/>
      <c r="G215" s="11"/>
      <c r="H215" s="17"/>
      <c r="I215" s="528"/>
      <c r="J215" s="527"/>
      <c r="K215" s="528"/>
      <c r="L215" s="527"/>
      <c r="M215" s="17"/>
      <c r="N215" s="82"/>
      <c r="O215" s="284"/>
      <c r="P215" s="286"/>
      <c r="Q215" s="189"/>
    </row>
    <row r="216" spans="1:20" s="170" customFormat="1" ht="24">
      <c r="A216" s="31"/>
      <c r="B216" s="32"/>
      <c r="C216" s="50" t="s">
        <v>43</v>
      </c>
      <c r="D216" s="3"/>
      <c r="E216" s="163"/>
      <c r="F216" s="1082"/>
      <c r="G216" s="11"/>
      <c r="H216" s="17"/>
      <c r="I216" s="135"/>
      <c r="J216" s="17"/>
      <c r="K216" s="17"/>
      <c r="L216" s="17"/>
      <c r="M216" s="17"/>
      <c r="N216" s="135"/>
      <c r="O216" s="2"/>
      <c r="P216" s="2"/>
    </row>
    <row r="217" spans="1:20" s="170" customFormat="1" ht="12.75">
      <c r="A217" s="31"/>
      <c r="B217" s="32"/>
      <c r="C217" s="47" t="s">
        <v>462</v>
      </c>
      <c r="D217" s="5" t="s">
        <v>201</v>
      </c>
      <c r="E217" s="38">
        <v>15</v>
      </c>
      <c r="F217" s="1083"/>
      <c r="G217" s="22">
        <f>E217*F217</f>
        <v>0</v>
      </c>
      <c r="H217" s="17"/>
      <c r="I217" s="355"/>
      <c r="J217" s="496"/>
      <c r="K217" s="357"/>
      <c r="L217" s="365"/>
      <c r="M217" s="17"/>
      <c r="N217" s="80"/>
      <c r="O217" s="328"/>
      <c r="P217" s="80"/>
      <c r="Q217" s="559"/>
      <c r="R217" s="181"/>
      <c r="S217" s="182">
        <f>SUM(N217:R217)</f>
        <v>0</v>
      </c>
      <c r="T217" s="252">
        <f>1.05*S217</f>
        <v>0</v>
      </c>
    </row>
    <row r="218" spans="1:20">
      <c r="A218" s="497"/>
      <c r="B218" s="498"/>
      <c r="C218" s="499"/>
      <c r="D218" s="376"/>
      <c r="E218" s="500"/>
      <c r="F218" s="1082"/>
      <c r="G218" s="500"/>
      <c r="H218" s="17"/>
      <c r="I218" s="17"/>
      <c r="J218" s="17"/>
      <c r="K218" s="80"/>
      <c r="L218" s="117"/>
      <c r="M218" s="80"/>
      <c r="N218" s="118"/>
      <c r="O218" s="80"/>
      <c r="P218" s="120"/>
    </row>
    <row r="219" spans="1:20" s="488" customFormat="1" ht="36">
      <c r="A219" s="31">
        <v>1</v>
      </c>
      <c r="B219" s="32">
        <v>21</v>
      </c>
      <c r="C219" s="45" t="s">
        <v>475</v>
      </c>
      <c r="D219" s="3"/>
      <c r="E219" s="163"/>
      <c r="F219" s="1082"/>
      <c r="G219" s="11"/>
      <c r="H219" s="17"/>
      <c r="I219" s="17"/>
      <c r="J219" s="163"/>
      <c r="K219" s="2"/>
      <c r="L219" s="2"/>
      <c r="M219" s="2"/>
      <c r="N219" s="2"/>
      <c r="O219" s="2"/>
      <c r="P219" s="2"/>
    </row>
    <row r="220" spans="1:20" s="488" customFormat="1" ht="72">
      <c r="A220" s="31"/>
      <c r="B220" s="32"/>
      <c r="C220" s="50" t="s">
        <v>96</v>
      </c>
      <c r="D220" s="3"/>
      <c r="E220" s="163"/>
      <c r="F220" s="1082"/>
      <c r="G220" s="11"/>
      <c r="H220" s="17"/>
      <c r="I220" s="17"/>
      <c r="J220" s="163"/>
      <c r="K220" s="2"/>
      <c r="L220" s="2"/>
      <c r="M220" s="2"/>
      <c r="N220" s="2"/>
      <c r="O220" s="2"/>
      <c r="P220" s="2"/>
    </row>
    <row r="221" spans="1:20" s="488" customFormat="1" ht="24">
      <c r="A221" s="31"/>
      <c r="B221" s="32"/>
      <c r="C221" s="50" t="s">
        <v>255</v>
      </c>
      <c r="D221" s="3"/>
      <c r="E221" s="163"/>
      <c r="F221" s="1082"/>
      <c r="G221" s="11"/>
      <c r="H221" s="17"/>
      <c r="I221" s="17"/>
      <c r="J221" s="163"/>
      <c r="K221" s="2"/>
      <c r="L221" s="2"/>
      <c r="M221" s="2"/>
      <c r="N221" s="2"/>
      <c r="O221" s="2"/>
      <c r="P221" s="2"/>
    </row>
    <row r="222" spans="1:20" s="488" customFormat="1">
      <c r="A222" s="31"/>
      <c r="B222" s="32"/>
      <c r="C222" s="48" t="s">
        <v>202</v>
      </c>
      <c r="D222" s="3"/>
      <c r="E222" s="11"/>
      <c r="F222" s="1082"/>
      <c r="G222" s="11"/>
      <c r="H222" s="17"/>
      <c r="I222" s="17"/>
      <c r="J222" s="17"/>
      <c r="K222" s="2"/>
      <c r="L222" s="2"/>
      <c r="M222" s="2"/>
      <c r="N222" s="2"/>
      <c r="O222" s="2"/>
      <c r="P222" s="2"/>
    </row>
    <row r="223" spans="1:20" s="488" customFormat="1" ht="12.75">
      <c r="A223" s="31"/>
      <c r="B223" s="32"/>
      <c r="C223" s="47" t="s">
        <v>462</v>
      </c>
      <c r="D223" s="5" t="s">
        <v>201</v>
      </c>
      <c r="E223" s="38">
        <v>35</v>
      </c>
      <c r="F223" s="1083"/>
      <c r="G223" s="22">
        <f>E223*F223</f>
        <v>0</v>
      </c>
      <c r="H223" s="17"/>
      <c r="I223" s="17"/>
      <c r="J223" s="519"/>
      <c r="K223" s="519"/>
      <c r="L223" s="125"/>
      <c r="M223" s="125"/>
      <c r="N223" s="125"/>
      <c r="O223" s="125"/>
      <c r="P223" s="126"/>
    </row>
    <row r="224" spans="1:20" s="170" customFormat="1">
      <c r="A224" s="31"/>
      <c r="B224" s="32"/>
      <c r="C224" s="50"/>
      <c r="D224" s="3"/>
      <c r="E224" s="11"/>
      <c r="F224" s="518"/>
      <c r="G224" s="12"/>
      <c r="H224" s="11"/>
      <c r="I224" s="11"/>
      <c r="J224" s="11"/>
      <c r="K224" s="11"/>
      <c r="L224" s="11"/>
      <c r="M224" s="2"/>
      <c r="N224" s="80"/>
      <c r="O224" s="117"/>
      <c r="P224" s="80"/>
      <c r="Q224" s="188"/>
      <c r="R224" s="192"/>
      <c r="S224" s="183"/>
    </row>
    <row r="225" spans="1:20" s="170" customFormat="1" ht="24">
      <c r="A225" s="31">
        <v>1</v>
      </c>
      <c r="B225" s="32">
        <v>22</v>
      </c>
      <c r="C225" s="45" t="s">
        <v>69</v>
      </c>
      <c r="D225" s="3"/>
      <c r="E225" s="163"/>
      <c r="F225" s="1082"/>
      <c r="G225" s="11"/>
      <c r="H225" s="17"/>
      <c r="I225" s="17"/>
      <c r="J225" s="17"/>
      <c r="K225" s="17"/>
      <c r="L225" s="17"/>
      <c r="M225" s="17"/>
      <c r="N225" s="517"/>
      <c r="O225" s="2"/>
      <c r="P225" s="2"/>
    </row>
    <row r="226" spans="1:20" s="170" customFormat="1" ht="60">
      <c r="A226" s="31"/>
      <c r="B226" s="32"/>
      <c r="C226" s="50" t="s">
        <v>37</v>
      </c>
      <c r="D226" s="3"/>
      <c r="E226" s="163"/>
      <c r="F226" s="1082"/>
      <c r="G226" s="345"/>
      <c r="H226" s="17"/>
      <c r="I226" s="528"/>
      <c r="J226" s="527"/>
      <c r="K226" s="528"/>
      <c r="L226" s="527"/>
      <c r="M226" s="17"/>
      <c r="N226" s="82"/>
      <c r="O226" s="284"/>
      <c r="P226" s="286"/>
      <c r="Q226" s="189"/>
    </row>
    <row r="227" spans="1:20" s="170" customFormat="1" ht="36">
      <c r="A227" s="31"/>
      <c r="B227" s="32"/>
      <c r="C227" s="50" t="s">
        <v>38</v>
      </c>
      <c r="D227" s="3"/>
      <c r="E227" s="162"/>
      <c r="F227" s="1082"/>
      <c r="G227" s="11"/>
      <c r="H227" s="17"/>
      <c r="I227" s="17"/>
      <c r="J227" s="17"/>
      <c r="K227" s="17"/>
      <c r="L227" s="17"/>
      <c r="M227" s="17"/>
      <c r="N227" s="82"/>
      <c r="O227" s="284"/>
      <c r="P227" s="286"/>
      <c r="Q227" s="189"/>
    </row>
    <row r="228" spans="1:20" s="170" customFormat="1" ht="24">
      <c r="A228" s="31"/>
      <c r="B228" s="32"/>
      <c r="C228" s="50" t="s">
        <v>221</v>
      </c>
      <c r="D228" s="3"/>
      <c r="E228" s="163"/>
      <c r="F228" s="1082"/>
      <c r="G228" s="11"/>
      <c r="H228" s="17"/>
      <c r="I228" s="135"/>
      <c r="J228" s="17"/>
      <c r="K228" s="17"/>
      <c r="L228" s="17"/>
      <c r="M228" s="17"/>
      <c r="N228" s="517"/>
      <c r="O228" s="2"/>
      <c r="P228" s="2"/>
    </row>
    <row r="229" spans="1:20" s="201" customFormat="1" ht="12.75">
      <c r="A229" s="31"/>
      <c r="B229" s="32"/>
      <c r="C229" s="47" t="s">
        <v>463</v>
      </c>
      <c r="D229" s="5" t="s">
        <v>201</v>
      </c>
      <c r="E229" s="38">
        <v>420</v>
      </c>
      <c r="F229" s="1083"/>
      <c r="G229" s="22">
        <f>E229*F229</f>
        <v>0</v>
      </c>
      <c r="H229" s="17"/>
      <c r="I229" s="355"/>
      <c r="J229" s="496"/>
      <c r="K229" s="357"/>
      <c r="L229" s="365"/>
      <c r="M229" s="17"/>
      <c r="N229" s="80"/>
      <c r="O229" s="328"/>
      <c r="P229" s="80"/>
      <c r="Q229" s="562"/>
      <c r="R229" s="233"/>
      <c r="S229" s="234">
        <f>SUM(N229:R229)</f>
        <v>0</v>
      </c>
      <c r="T229" s="225">
        <f>1.05*S229</f>
        <v>0</v>
      </c>
    </row>
    <row r="230" spans="1:20" s="383" customFormat="1">
      <c r="A230" s="411"/>
      <c r="B230" s="387"/>
      <c r="C230" s="392"/>
      <c r="D230" s="391"/>
      <c r="E230" s="390"/>
      <c r="F230" s="518"/>
      <c r="G230" s="390"/>
      <c r="H230" s="412"/>
      <c r="I230" s="412"/>
      <c r="J230" s="413"/>
      <c r="K230" s="413"/>
      <c r="L230" s="413"/>
      <c r="M230" s="413"/>
      <c r="N230" s="413"/>
      <c r="O230" s="413"/>
      <c r="P230" s="414"/>
    </row>
    <row r="231" spans="1:20" s="416" customFormat="1" ht="24">
      <c r="A231" s="31">
        <v>1</v>
      </c>
      <c r="B231" s="32">
        <v>23</v>
      </c>
      <c r="C231" s="45" t="s">
        <v>347</v>
      </c>
      <c r="D231" s="3"/>
      <c r="E231" s="163"/>
      <c r="F231" s="1082"/>
      <c r="G231" s="11"/>
      <c r="H231" s="412"/>
      <c r="I231" s="412"/>
      <c r="J231" s="415"/>
      <c r="K231" s="383"/>
      <c r="L231" s="383"/>
      <c r="M231" s="383"/>
      <c r="N231" s="383"/>
      <c r="O231" s="383"/>
      <c r="P231" s="383"/>
    </row>
    <row r="232" spans="1:20" s="416" customFormat="1" ht="72">
      <c r="A232" s="31"/>
      <c r="B232" s="32"/>
      <c r="C232" s="50" t="s">
        <v>481</v>
      </c>
      <c r="D232" s="3"/>
      <c r="E232" s="163"/>
      <c r="F232" s="1082"/>
      <c r="G232" s="11"/>
      <c r="H232" s="412"/>
      <c r="I232" s="412"/>
      <c r="J232" s="415"/>
      <c r="K232" s="383"/>
      <c r="L232" s="383"/>
      <c r="M232" s="383"/>
      <c r="N232" s="383"/>
      <c r="O232" s="383"/>
      <c r="P232" s="383"/>
    </row>
    <row r="233" spans="1:20" s="416" customFormat="1" ht="24">
      <c r="A233" s="31"/>
      <c r="B233" s="32"/>
      <c r="C233" s="50" t="s">
        <v>115</v>
      </c>
      <c r="D233" s="3"/>
      <c r="E233" s="163"/>
      <c r="F233" s="1082"/>
      <c r="G233" s="11"/>
      <c r="H233" s="412"/>
      <c r="I233" s="412"/>
      <c r="J233" s="415"/>
      <c r="K233" s="383"/>
      <c r="L233" s="383"/>
      <c r="M233" s="383"/>
      <c r="N233" s="383"/>
      <c r="O233" s="383"/>
      <c r="P233" s="383"/>
    </row>
    <row r="234" spans="1:20" s="456" customFormat="1" ht="24">
      <c r="A234" s="1"/>
      <c r="B234" s="1"/>
      <c r="C234" s="138" t="s">
        <v>383</v>
      </c>
      <c r="D234" s="5" t="s">
        <v>302</v>
      </c>
      <c r="E234" s="38">
        <v>2</v>
      </c>
      <c r="F234" s="1083"/>
      <c r="G234" s="22">
        <f>E234*F234</f>
        <v>0</v>
      </c>
      <c r="H234" s="25"/>
      <c r="I234" s="25"/>
      <c r="J234" s="80"/>
      <c r="K234" s="328"/>
      <c r="L234" s="80"/>
      <c r="M234" s="2"/>
      <c r="N234" s="80"/>
      <c r="O234" s="80"/>
      <c r="P234" s="121"/>
    </row>
    <row r="235" spans="1:20" s="456" customFormat="1" ht="24">
      <c r="A235" s="1"/>
      <c r="B235" s="1"/>
      <c r="C235" s="138" t="s">
        <v>396</v>
      </c>
      <c r="D235" s="5" t="s">
        <v>302</v>
      </c>
      <c r="E235" s="38">
        <v>7</v>
      </c>
      <c r="F235" s="1083"/>
      <c r="G235" s="22">
        <f>E235*F235</f>
        <v>0</v>
      </c>
      <c r="H235" s="25"/>
      <c r="I235" s="25"/>
      <c r="J235" s="80"/>
      <c r="K235" s="328"/>
      <c r="L235" s="80"/>
      <c r="M235" s="2"/>
      <c r="N235" s="80"/>
      <c r="O235" s="80"/>
      <c r="P235" s="121"/>
    </row>
    <row r="236" spans="1:20" s="456" customFormat="1" ht="24">
      <c r="A236" s="1"/>
      <c r="B236" s="1"/>
      <c r="C236" s="138" t="s">
        <v>386</v>
      </c>
      <c r="D236" s="5" t="s">
        <v>302</v>
      </c>
      <c r="E236" s="38">
        <v>7</v>
      </c>
      <c r="F236" s="1083"/>
      <c r="G236" s="22">
        <f>E236*F236</f>
        <v>0</v>
      </c>
      <c r="H236" s="25"/>
      <c r="I236" s="25"/>
      <c r="J236" s="80"/>
      <c r="K236" s="328"/>
      <c r="L236" s="80"/>
      <c r="M236" s="2"/>
      <c r="N236" s="80"/>
      <c r="O236" s="80"/>
      <c r="P236" s="121"/>
    </row>
    <row r="237" spans="1:20" s="456" customFormat="1" ht="24">
      <c r="A237" s="1"/>
      <c r="B237" s="1"/>
      <c r="C237" s="138" t="s">
        <v>395</v>
      </c>
      <c r="D237" s="5" t="s">
        <v>302</v>
      </c>
      <c r="E237" s="38">
        <v>4</v>
      </c>
      <c r="F237" s="1083"/>
      <c r="G237" s="22">
        <f>E237*F237</f>
        <v>0</v>
      </c>
      <c r="H237" s="25"/>
      <c r="I237" s="25"/>
      <c r="J237" s="80"/>
      <c r="K237" s="328"/>
      <c r="L237" s="80"/>
      <c r="M237" s="2"/>
      <c r="N237" s="80"/>
      <c r="O237" s="80"/>
      <c r="P237" s="121"/>
    </row>
    <row r="238" spans="1:20" s="383" customFormat="1">
      <c r="A238" s="31"/>
      <c r="B238" s="32"/>
      <c r="C238" s="48"/>
      <c r="D238" s="3"/>
      <c r="E238" s="11"/>
      <c r="F238" s="518"/>
      <c r="G238" s="11"/>
      <c r="H238" s="412"/>
      <c r="I238" s="412"/>
      <c r="J238" s="413"/>
      <c r="K238" s="413"/>
      <c r="L238" s="413"/>
      <c r="M238" s="413"/>
      <c r="N238" s="413"/>
      <c r="O238" s="413"/>
      <c r="P238" s="414"/>
    </row>
    <row r="239" spans="1:20" s="399" customFormat="1" ht="24">
      <c r="A239" s="31"/>
      <c r="B239" s="32"/>
      <c r="C239" s="47" t="s">
        <v>387</v>
      </c>
      <c r="D239" s="5" t="s">
        <v>302</v>
      </c>
      <c r="E239" s="38">
        <v>3</v>
      </c>
      <c r="F239" s="1083"/>
      <c r="G239" s="22">
        <f>E239*F239</f>
        <v>0</v>
      </c>
      <c r="H239" s="412"/>
      <c r="I239" s="412"/>
      <c r="J239" s="413"/>
      <c r="K239" s="328"/>
      <c r="L239" s="413"/>
      <c r="M239" s="413"/>
      <c r="N239" s="413"/>
      <c r="O239" s="413"/>
      <c r="P239" s="414"/>
    </row>
    <row r="240" spans="1:20" s="399" customFormat="1" ht="24">
      <c r="A240" s="31"/>
      <c r="B240" s="32"/>
      <c r="C240" s="47" t="s">
        <v>394</v>
      </c>
      <c r="D240" s="5" t="s">
        <v>302</v>
      </c>
      <c r="E240" s="38">
        <v>2</v>
      </c>
      <c r="F240" s="1083"/>
      <c r="G240" s="22">
        <f>E240*F240</f>
        <v>0</v>
      </c>
      <c r="H240" s="412"/>
      <c r="I240" s="412"/>
      <c r="J240" s="413"/>
      <c r="K240" s="328"/>
      <c r="L240" s="413"/>
      <c r="M240" s="413"/>
      <c r="N240" s="413"/>
      <c r="O240" s="413"/>
      <c r="P240" s="414"/>
    </row>
    <row r="241" spans="1:16" s="399" customFormat="1" ht="24">
      <c r="A241" s="31"/>
      <c r="B241" s="32"/>
      <c r="C241" s="47" t="s">
        <v>388</v>
      </c>
      <c r="D241" s="5" t="s">
        <v>302</v>
      </c>
      <c r="E241" s="38">
        <v>1</v>
      </c>
      <c r="F241" s="1083"/>
      <c r="G241" s="22">
        <f>E241*F241</f>
        <v>0</v>
      </c>
      <c r="H241" s="412"/>
      <c r="I241" s="412"/>
      <c r="J241" s="413"/>
      <c r="K241" s="413"/>
      <c r="L241" s="413"/>
      <c r="M241" s="413"/>
      <c r="N241" s="413"/>
      <c r="O241" s="413"/>
      <c r="P241" s="414"/>
    </row>
    <row r="242" spans="1:16" s="399" customFormat="1" ht="24">
      <c r="A242" s="31"/>
      <c r="B242" s="32"/>
      <c r="C242" s="47" t="s">
        <v>393</v>
      </c>
      <c r="D242" s="5" t="s">
        <v>302</v>
      </c>
      <c r="E242" s="38">
        <v>2</v>
      </c>
      <c r="F242" s="1083"/>
      <c r="G242" s="22">
        <f>E242*F242</f>
        <v>0</v>
      </c>
      <c r="H242" s="412"/>
      <c r="I242" s="412"/>
      <c r="J242" s="413"/>
      <c r="K242" s="413"/>
      <c r="L242" s="413"/>
      <c r="M242" s="413"/>
      <c r="N242" s="413"/>
      <c r="O242" s="413"/>
      <c r="P242" s="414"/>
    </row>
    <row r="243" spans="1:16" s="383" customFormat="1">
      <c r="A243" s="31"/>
      <c r="B243" s="32"/>
      <c r="C243" s="48"/>
      <c r="D243" s="3"/>
      <c r="E243" s="11"/>
      <c r="F243" s="518"/>
      <c r="G243" s="11"/>
      <c r="H243" s="412"/>
      <c r="I243" s="412"/>
      <c r="J243" s="413"/>
      <c r="K243" s="413"/>
      <c r="L243" s="413"/>
      <c r="M243" s="413"/>
      <c r="N243" s="413"/>
      <c r="O243" s="413"/>
      <c r="P243" s="414"/>
    </row>
    <row r="244" spans="1:16" s="399" customFormat="1" ht="24">
      <c r="A244" s="31"/>
      <c r="B244" s="32"/>
      <c r="C244" s="47" t="s">
        <v>389</v>
      </c>
      <c r="D244" s="5" t="s">
        <v>302</v>
      </c>
      <c r="E244" s="38">
        <v>3</v>
      </c>
      <c r="F244" s="1083"/>
      <c r="G244" s="22">
        <f>E244*F244</f>
        <v>0</v>
      </c>
      <c r="H244" s="412"/>
      <c r="I244" s="412"/>
      <c r="J244" s="413"/>
      <c r="K244" s="413"/>
      <c r="L244" s="413"/>
      <c r="M244" s="413"/>
      <c r="N244" s="413"/>
      <c r="O244" s="413"/>
      <c r="P244" s="414"/>
    </row>
    <row r="245" spans="1:16" s="399" customFormat="1" ht="24">
      <c r="A245" s="31"/>
      <c r="B245" s="32"/>
      <c r="C245" s="47" t="s">
        <v>390</v>
      </c>
      <c r="D245" s="5" t="s">
        <v>302</v>
      </c>
      <c r="E245" s="38">
        <v>1</v>
      </c>
      <c r="F245" s="1083"/>
      <c r="G245" s="22">
        <f>E245*F245</f>
        <v>0</v>
      </c>
      <c r="H245" s="412"/>
      <c r="I245" s="412"/>
      <c r="J245" s="413"/>
      <c r="K245" s="413"/>
      <c r="L245" s="413"/>
      <c r="M245" s="413"/>
      <c r="N245" s="413"/>
      <c r="O245" s="413"/>
      <c r="P245" s="414"/>
    </row>
    <row r="246" spans="1:16" s="399" customFormat="1" ht="24">
      <c r="A246" s="31"/>
      <c r="B246" s="32"/>
      <c r="C246" s="47" t="s">
        <v>391</v>
      </c>
      <c r="D246" s="5" t="s">
        <v>302</v>
      </c>
      <c r="E246" s="38">
        <v>2</v>
      </c>
      <c r="F246" s="1083"/>
      <c r="G246" s="22">
        <f>E246*F246</f>
        <v>0</v>
      </c>
      <c r="H246" s="412"/>
      <c r="I246" s="412"/>
      <c r="J246" s="413"/>
      <c r="K246" s="413"/>
      <c r="L246" s="413"/>
      <c r="M246" s="413"/>
      <c r="N246" s="413"/>
      <c r="O246" s="413"/>
      <c r="P246" s="414"/>
    </row>
    <row r="247" spans="1:16" s="399" customFormat="1" ht="24">
      <c r="A247" s="31"/>
      <c r="B247" s="32"/>
      <c r="C247" s="47" t="s">
        <v>392</v>
      </c>
      <c r="D247" s="5" t="s">
        <v>302</v>
      </c>
      <c r="E247" s="38">
        <v>1</v>
      </c>
      <c r="F247" s="1083"/>
      <c r="G247" s="22">
        <f>E247*F247</f>
        <v>0</v>
      </c>
      <c r="H247" s="412"/>
      <c r="I247" s="412"/>
      <c r="J247" s="413"/>
      <c r="K247" s="413"/>
      <c r="L247" s="413"/>
      <c r="M247" s="413"/>
      <c r="N247" s="413"/>
      <c r="O247" s="413"/>
      <c r="P247" s="414"/>
    </row>
    <row r="248" spans="1:16" s="416" customFormat="1">
      <c r="A248" s="411"/>
      <c r="B248" s="387"/>
      <c r="C248" s="392"/>
      <c r="D248" s="391"/>
      <c r="E248" s="390"/>
      <c r="F248" s="1091"/>
      <c r="G248" s="390"/>
      <c r="H248" s="412"/>
      <c r="I248" s="412"/>
      <c r="J248" s="412"/>
      <c r="K248" s="383"/>
      <c r="L248" s="383"/>
      <c r="M248" s="383"/>
      <c r="N248" s="383"/>
      <c r="O248" s="383"/>
      <c r="P248" s="383"/>
    </row>
    <row r="249" spans="1:16" s="383" customFormat="1">
      <c r="A249" s="411"/>
      <c r="B249" s="387"/>
      <c r="C249" s="392"/>
      <c r="D249" s="391"/>
      <c r="E249" s="390"/>
      <c r="F249" s="1091"/>
      <c r="G249" s="390"/>
      <c r="H249" s="412"/>
      <c r="I249" s="412"/>
      <c r="J249" s="413"/>
      <c r="K249" s="413"/>
      <c r="L249" s="413"/>
      <c r="M249" s="413"/>
      <c r="N249" s="413"/>
      <c r="O249" s="413"/>
      <c r="P249" s="414"/>
    </row>
    <row r="250" spans="1:16" s="416" customFormat="1" ht="24">
      <c r="A250" s="31">
        <v>1</v>
      </c>
      <c r="B250" s="32">
        <v>24</v>
      </c>
      <c r="C250" s="45" t="s">
        <v>426</v>
      </c>
      <c r="D250" s="3"/>
      <c r="E250" s="163"/>
      <c r="F250" s="1082"/>
      <c r="G250" s="11"/>
      <c r="H250" s="412"/>
      <c r="I250" s="412"/>
      <c r="J250" s="415"/>
      <c r="K250" s="383"/>
      <c r="L250" s="383"/>
      <c r="M250" s="383"/>
      <c r="N250" s="383"/>
      <c r="O250" s="383"/>
      <c r="P250" s="383"/>
    </row>
    <row r="251" spans="1:16" s="416" customFormat="1" ht="84">
      <c r="A251" s="31"/>
      <c r="B251" s="32"/>
      <c r="C251" s="50" t="s">
        <v>351</v>
      </c>
      <c r="D251" s="3"/>
      <c r="E251" s="2"/>
      <c r="F251" s="1082"/>
      <c r="G251" s="11"/>
      <c r="H251" s="412"/>
      <c r="I251" s="412"/>
      <c r="J251" s="415"/>
      <c r="K251" s="430"/>
      <c r="L251" s="430"/>
      <c r="M251" s="430"/>
      <c r="N251" s="383"/>
      <c r="O251" s="383"/>
      <c r="P251" s="383"/>
    </row>
    <row r="252" spans="1:16" s="416" customFormat="1">
      <c r="A252" s="31"/>
      <c r="B252" s="32"/>
      <c r="C252" s="50" t="s">
        <v>349</v>
      </c>
      <c r="D252" s="3"/>
      <c r="E252" s="163"/>
      <c r="F252" s="1082"/>
      <c r="G252" s="11"/>
      <c r="H252" s="412"/>
      <c r="I252" s="412"/>
      <c r="J252" s="415"/>
      <c r="K252" s="383"/>
      <c r="L252" s="383"/>
      <c r="M252" s="383"/>
      <c r="N252" s="383"/>
      <c r="O252" s="383"/>
      <c r="P252" s="383"/>
    </row>
    <row r="253" spans="1:16" s="416" customFormat="1">
      <c r="A253" s="31"/>
      <c r="B253" s="32"/>
      <c r="C253" s="48" t="s">
        <v>350</v>
      </c>
      <c r="D253" s="3"/>
      <c r="E253" s="11"/>
      <c r="F253" s="1082"/>
      <c r="G253" s="11"/>
      <c r="H253" s="412"/>
      <c r="I253" s="412"/>
      <c r="J253" s="412"/>
      <c r="K253" s="383"/>
      <c r="L253" s="383"/>
      <c r="M253" s="383"/>
      <c r="N253" s="383"/>
      <c r="O253" s="383"/>
      <c r="P253" s="383"/>
    </row>
    <row r="254" spans="1:16" s="170" customFormat="1" ht="60">
      <c r="A254" s="1"/>
      <c r="B254" s="1"/>
      <c r="C254" s="138" t="s">
        <v>425</v>
      </c>
      <c r="D254" s="5" t="s">
        <v>303</v>
      </c>
      <c r="E254" s="38">
        <v>1</v>
      </c>
      <c r="F254" s="1083"/>
      <c r="G254" s="22">
        <f>E254*F254</f>
        <v>0</v>
      </c>
      <c r="H254" s="25"/>
      <c r="I254" s="25"/>
      <c r="J254" s="80"/>
      <c r="K254" s="328"/>
      <c r="L254" s="80"/>
      <c r="M254" s="2"/>
      <c r="N254" s="80"/>
      <c r="O254" s="80"/>
      <c r="P254" s="121"/>
    </row>
    <row r="255" spans="1:16" s="416" customFormat="1">
      <c r="A255" s="411"/>
      <c r="B255" s="387"/>
      <c r="C255" s="392"/>
      <c r="D255" s="391"/>
      <c r="E255" s="390"/>
      <c r="F255" s="518"/>
      <c r="G255" s="390"/>
      <c r="H255" s="412"/>
      <c r="I255" s="412"/>
      <c r="J255" s="412"/>
      <c r="K255" s="383"/>
      <c r="L255" s="383"/>
      <c r="M255" s="383"/>
      <c r="N255" s="383"/>
      <c r="O255" s="383"/>
      <c r="P255" s="383"/>
    </row>
    <row r="256" spans="1:16" s="416" customFormat="1">
      <c r="A256" s="31"/>
      <c r="B256" s="32"/>
      <c r="C256" s="48" t="s">
        <v>220</v>
      </c>
      <c r="D256" s="3"/>
      <c r="E256" s="11"/>
      <c r="F256" s="518"/>
      <c r="G256" s="11"/>
      <c r="H256" s="412"/>
      <c r="I256" s="412"/>
      <c r="J256" s="412"/>
      <c r="K256" s="383"/>
      <c r="L256" s="383"/>
      <c r="M256" s="383"/>
      <c r="N256" s="383"/>
      <c r="O256" s="383"/>
      <c r="P256" s="383"/>
    </row>
    <row r="257" spans="1:20" s="416" customFormat="1" ht="60">
      <c r="A257" s="1"/>
      <c r="B257" s="1"/>
      <c r="C257" s="138" t="s">
        <v>425</v>
      </c>
      <c r="D257" s="5" t="s">
        <v>303</v>
      </c>
      <c r="E257" s="38">
        <v>1</v>
      </c>
      <c r="F257" s="1083"/>
      <c r="G257" s="22">
        <f>E257*F257</f>
        <v>0</v>
      </c>
      <c r="H257" s="420"/>
      <c r="I257" s="420"/>
      <c r="J257" s="413"/>
      <c r="K257" s="413"/>
      <c r="L257" s="413"/>
      <c r="M257" s="383"/>
      <c r="N257" s="413"/>
      <c r="O257" s="413"/>
      <c r="P257" s="414"/>
    </row>
    <row r="258" spans="1:20" s="170" customFormat="1">
      <c r="A258" s="31"/>
      <c r="B258" s="32"/>
      <c r="C258" s="50"/>
      <c r="D258" s="3"/>
      <c r="E258" s="11"/>
      <c r="F258" s="518"/>
      <c r="G258" s="12"/>
      <c r="H258" s="11"/>
      <c r="I258" s="11"/>
      <c r="J258" s="11"/>
      <c r="K258" s="11"/>
      <c r="L258" s="11"/>
      <c r="M258" s="2"/>
      <c r="N258" s="80"/>
      <c r="O258" s="117"/>
      <c r="P258" s="80"/>
      <c r="Q258" s="188"/>
      <c r="R258" s="192"/>
      <c r="S258" s="183"/>
    </row>
    <row r="259" spans="1:20" s="170" customFormat="1" ht="36">
      <c r="A259" s="1">
        <v>1</v>
      </c>
      <c r="B259" s="1">
        <v>25</v>
      </c>
      <c r="C259" s="45" t="s">
        <v>244</v>
      </c>
      <c r="D259" s="3"/>
      <c r="E259" s="205"/>
      <c r="F259" s="1087"/>
      <c r="G259" s="205"/>
      <c r="H259" s="2"/>
      <c r="I259" s="2"/>
      <c r="J259" s="2"/>
      <c r="K259" s="2"/>
      <c r="L259" s="2"/>
      <c r="M259" s="2"/>
      <c r="N259" s="82"/>
      <c r="O259" s="284"/>
      <c r="P259" s="286"/>
      <c r="Q259" s="189"/>
    </row>
    <row r="260" spans="1:20" s="170" customFormat="1" ht="96">
      <c r="A260" s="1"/>
      <c r="B260" s="1"/>
      <c r="C260" s="50" t="s">
        <v>243</v>
      </c>
      <c r="D260" s="3"/>
      <c r="E260" s="205"/>
      <c r="F260" s="1087"/>
      <c r="G260" s="205"/>
      <c r="H260" s="2"/>
      <c r="I260" s="2"/>
      <c r="J260" s="2"/>
      <c r="K260" s="2"/>
      <c r="L260" s="2"/>
      <c r="M260" s="2"/>
      <c r="N260" s="82"/>
      <c r="O260" s="284"/>
      <c r="P260" s="286"/>
    </row>
    <row r="261" spans="1:20" s="170" customFormat="1" ht="72">
      <c r="A261" s="1"/>
      <c r="B261" s="1"/>
      <c r="C261" s="50" t="s">
        <v>150</v>
      </c>
      <c r="D261" s="3"/>
      <c r="E261" s="205"/>
      <c r="F261" s="1087"/>
      <c r="G261" s="205"/>
      <c r="H261" s="2"/>
      <c r="I261" s="528"/>
      <c r="J261" s="527"/>
      <c r="K261" s="528"/>
      <c r="L261" s="527"/>
      <c r="M261" s="2"/>
      <c r="N261" s="2"/>
      <c r="O261" s="2"/>
      <c r="P261" s="2"/>
    </row>
    <row r="262" spans="1:20" s="170" customFormat="1" ht="36">
      <c r="A262" s="1"/>
      <c r="B262" s="1"/>
      <c r="C262" s="50" t="s">
        <v>23</v>
      </c>
      <c r="D262" s="3"/>
      <c r="E262" s="205"/>
      <c r="F262" s="1087"/>
      <c r="G262" s="205"/>
      <c r="H262" s="2"/>
      <c r="I262" s="2"/>
      <c r="J262" s="2"/>
      <c r="K262" s="2"/>
      <c r="L262" s="2"/>
      <c r="M262" s="2"/>
      <c r="N262" s="2"/>
      <c r="O262" s="2"/>
      <c r="P262" s="2"/>
    </row>
    <row r="263" spans="1:20" s="170" customFormat="1" ht="12.75">
      <c r="A263" s="1"/>
      <c r="B263" s="1"/>
      <c r="C263" s="49"/>
      <c r="D263" s="137" t="s">
        <v>303</v>
      </c>
      <c r="E263" s="22">
        <v>1</v>
      </c>
      <c r="F263" s="1080"/>
      <c r="G263" s="22">
        <f>E263*F263</f>
        <v>0</v>
      </c>
      <c r="H263" s="16"/>
      <c r="I263" s="355"/>
      <c r="J263" s="356"/>
      <c r="K263" s="357"/>
      <c r="L263" s="365"/>
      <c r="M263" s="16"/>
      <c r="N263" s="80"/>
      <c r="O263" s="117"/>
      <c r="P263" s="80"/>
      <c r="Q263" s="559"/>
      <c r="R263" s="181"/>
      <c r="S263" s="182">
        <f>SUM(N263:R263)</f>
        <v>0</v>
      </c>
    </row>
    <row r="264" spans="1:20" s="8" customFormat="1">
      <c r="A264" s="31"/>
      <c r="B264" s="32"/>
      <c r="C264" s="48"/>
      <c r="D264" s="3"/>
      <c r="E264" s="11"/>
      <c r="F264" s="1082"/>
      <c r="G264" s="11"/>
      <c r="H264" s="17"/>
      <c r="I264" s="17"/>
      <c r="J264" s="17"/>
      <c r="K264" s="17"/>
      <c r="L264" s="17"/>
      <c r="M264" s="17"/>
      <c r="N264" s="17"/>
      <c r="O264" s="2"/>
      <c r="P264" s="2"/>
      <c r="Q264" s="2"/>
      <c r="R264" s="2"/>
      <c r="T264" s="2"/>
    </row>
    <row r="265" spans="1:20" s="170" customFormat="1">
      <c r="A265" s="1">
        <v>1</v>
      </c>
      <c r="B265" s="1">
        <v>26</v>
      </c>
      <c r="C265" s="45" t="s">
        <v>245</v>
      </c>
      <c r="D265" s="3"/>
      <c r="E265" s="205"/>
      <c r="F265" s="1087"/>
      <c r="G265" s="205"/>
      <c r="H265" s="2"/>
      <c r="I265" s="2"/>
      <c r="J265" s="2"/>
      <c r="K265" s="2"/>
      <c r="L265" s="2"/>
      <c r="M265" s="2"/>
      <c r="N265" s="2"/>
      <c r="O265" s="2"/>
      <c r="P265" s="2"/>
    </row>
    <row r="266" spans="1:20" s="170" customFormat="1" ht="48">
      <c r="A266" s="1"/>
      <c r="B266" s="1"/>
      <c r="C266" s="50" t="s">
        <v>246</v>
      </c>
      <c r="D266" s="3"/>
      <c r="E266" s="205"/>
      <c r="F266" s="1087"/>
      <c r="G266" s="205"/>
      <c r="H266" s="2"/>
      <c r="I266" s="2"/>
      <c r="J266" s="2"/>
      <c r="K266" s="2"/>
      <c r="L266" s="2"/>
      <c r="M266" s="2"/>
      <c r="N266" s="82"/>
      <c r="O266" s="284"/>
      <c r="P266" s="286"/>
      <c r="Q266" s="189"/>
    </row>
    <row r="267" spans="1:20" s="170" customFormat="1" ht="24">
      <c r="A267" s="1"/>
      <c r="B267" s="1"/>
      <c r="C267" s="50" t="s">
        <v>247</v>
      </c>
      <c r="D267" s="3"/>
      <c r="E267" s="205"/>
      <c r="F267" s="1087"/>
      <c r="G267" s="205"/>
      <c r="H267" s="2"/>
      <c r="I267" s="2"/>
      <c r="J267" s="2"/>
      <c r="K267" s="2"/>
      <c r="L267" s="2"/>
      <c r="M267" s="2"/>
      <c r="N267" s="82"/>
      <c r="O267" s="284"/>
      <c r="P267" s="286"/>
    </row>
    <row r="268" spans="1:20" s="170" customFormat="1" ht="12.75">
      <c r="A268" s="1"/>
      <c r="B268" s="1"/>
      <c r="C268" s="49"/>
      <c r="D268" s="137" t="s">
        <v>303</v>
      </c>
      <c r="E268" s="22">
        <v>1</v>
      </c>
      <c r="F268" s="1080"/>
      <c r="G268" s="22">
        <f>E268*F268</f>
        <v>0</v>
      </c>
      <c r="H268" s="16"/>
      <c r="I268" s="355"/>
      <c r="J268" s="356"/>
      <c r="K268" s="357"/>
      <c r="L268" s="365"/>
      <c r="M268" s="16"/>
      <c r="N268" s="80"/>
      <c r="O268" s="117"/>
      <c r="P268" s="80"/>
      <c r="Q268" s="559"/>
      <c r="R268" s="181"/>
      <c r="S268" s="182">
        <f>SUM(N268:R268)</f>
        <v>0</v>
      </c>
    </row>
    <row r="269" spans="1:20" s="170" customFormat="1">
      <c r="A269" s="1"/>
      <c r="B269" s="1"/>
      <c r="C269" s="45"/>
      <c r="D269" s="7"/>
      <c r="E269" s="12"/>
      <c r="F269" s="1079"/>
      <c r="G269" s="12"/>
      <c r="H269" s="16"/>
      <c r="I269" s="16"/>
      <c r="J269" s="16"/>
      <c r="K269" s="16"/>
      <c r="L269" s="16"/>
      <c r="M269" s="16"/>
      <c r="N269" s="80"/>
      <c r="O269" s="117"/>
      <c r="P269" s="80"/>
      <c r="Q269" s="188"/>
      <c r="R269" s="192"/>
      <c r="S269" s="183"/>
    </row>
    <row r="270" spans="1:20">
      <c r="A270" s="1">
        <v>1</v>
      </c>
      <c r="B270" s="1">
        <v>27</v>
      </c>
      <c r="C270" s="45" t="s">
        <v>289</v>
      </c>
      <c r="E270" s="205"/>
      <c r="F270" s="1087"/>
      <c r="G270" s="205"/>
      <c r="H270" s="2"/>
      <c r="I270" s="2"/>
      <c r="J270" s="2"/>
      <c r="K270" s="2"/>
      <c r="L270" s="2"/>
      <c r="M270" s="2"/>
      <c r="N270" s="2"/>
    </row>
    <row r="271" spans="1:20" ht="84">
      <c r="C271" s="50" t="s">
        <v>45</v>
      </c>
      <c r="F271" s="1092"/>
      <c r="G271" s="205"/>
      <c r="H271" s="2"/>
      <c r="I271" s="532"/>
      <c r="J271" s="527"/>
      <c r="K271" s="528"/>
      <c r="L271" s="527"/>
      <c r="M271" s="2"/>
      <c r="N271" s="2"/>
      <c r="O271" s="405"/>
      <c r="P271" s="345"/>
      <c r="Q271" s="345"/>
    </row>
    <row r="272" spans="1:20" ht="24">
      <c r="C272" s="50" t="s">
        <v>273</v>
      </c>
      <c r="E272" s="205" t="s">
        <v>105</v>
      </c>
      <c r="F272" s="1092"/>
      <c r="G272" s="205"/>
      <c r="H272" s="2"/>
      <c r="I272" s="2"/>
      <c r="J272" s="2"/>
      <c r="K272" s="2"/>
      <c r="L272" s="2"/>
      <c r="M272" s="2"/>
      <c r="N272" s="345"/>
      <c r="O272" s="345"/>
      <c r="P272" s="82"/>
      <c r="Q272" s="345"/>
    </row>
    <row r="273" spans="1:19" ht="24">
      <c r="C273" s="50" t="s">
        <v>44</v>
      </c>
      <c r="E273" s="205"/>
      <c r="F273" s="1093"/>
      <c r="G273" s="205"/>
      <c r="H273" s="2"/>
      <c r="I273" s="303"/>
      <c r="J273" s="39"/>
      <c r="K273" s="39"/>
      <c r="L273" s="39"/>
      <c r="M273" s="2"/>
      <c r="N273" s="345"/>
      <c r="O273" s="345"/>
      <c r="P273" s="345"/>
    </row>
    <row r="274" spans="1:19" s="170" customFormat="1" ht="12.75">
      <c r="A274" s="1"/>
      <c r="B274" s="1"/>
      <c r="C274" s="49"/>
      <c r="D274" s="137" t="s">
        <v>303</v>
      </c>
      <c r="E274" s="22">
        <v>1</v>
      </c>
      <c r="F274" s="1080"/>
      <c r="G274" s="22">
        <f>E274*F274</f>
        <v>0</v>
      </c>
      <c r="H274" s="16"/>
      <c r="I274" s="355"/>
      <c r="J274" s="356"/>
      <c r="K274" s="357"/>
      <c r="L274" s="365"/>
      <c r="M274" s="16"/>
      <c r="N274" s="125"/>
      <c r="O274" s="345"/>
      <c r="P274" s="125"/>
      <c r="Q274" s="565"/>
      <c r="R274" s="349"/>
      <c r="S274" s="208">
        <f>SUM(N274:R274)</f>
        <v>0</v>
      </c>
    </row>
    <row r="275" spans="1:19" s="170" customFormat="1">
      <c r="A275" s="1"/>
      <c r="B275" s="1"/>
      <c r="C275" s="45"/>
      <c r="D275" s="7"/>
      <c r="E275" s="12"/>
      <c r="F275" s="1079"/>
      <c r="G275" s="12"/>
      <c r="H275" s="16"/>
      <c r="I275" s="16"/>
      <c r="J275" s="16"/>
      <c r="K275" s="16"/>
      <c r="L275" s="16"/>
      <c r="M275" s="16"/>
      <c r="N275" s="80"/>
      <c r="O275" s="117"/>
      <c r="P275" s="80"/>
      <c r="Q275" s="188"/>
      <c r="R275" s="192"/>
      <c r="S275" s="183"/>
    </row>
    <row r="276" spans="1:19" s="348" customFormat="1">
      <c r="A276" s="1">
        <v>1</v>
      </c>
      <c r="B276" s="1">
        <v>28</v>
      </c>
      <c r="C276" s="45" t="s">
        <v>189</v>
      </c>
      <c r="D276" s="3"/>
      <c r="E276" s="205"/>
      <c r="F276" s="1087"/>
      <c r="G276" s="205"/>
      <c r="H276" s="39"/>
      <c r="I276" s="39"/>
      <c r="J276" s="39"/>
      <c r="K276" s="39"/>
      <c r="L276" s="39"/>
      <c r="M276" s="39"/>
      <c r="N276" s="39"/>
      <c r="O276" s="39"/>
      <c r="P276" s="39"/>
    </row>
    <row r="277" spans="1:19" s="165" customFormat="1" ht="84">
      <c r="A277" s="1"/>
      <c r="B277" s="1"/>
      <c r="C277" s="50" t="s">
        <v>192</v>
      </c>
      <c r="D277" s="3"/>
      <c r="E277" s="2"/>
      <c r="F277" s="1087"/>
      <c r="G277" s="205"/>
      <c r="H277" s="2"/>
      <c r="I277" s="532"/>
      <c r="J277" s="527"/>
      <c r="K277" s="528"/>
      <c r="L277" s="527"/>
      <c r="M277" s="2"/>
      <c r="N277" s="405"/>
      <c r="O277" s="405"/>
      <c r="P277" s="2"/>
    </row>
    <row r="278" spans="1:19" s="165" customFormat="1" ht="24">
      <c r="A278" s="1"/>
      <c r="B278" s="1"/>
      <c r="C278" s="50" t="s">
        <v>190</v>
      </c>
      <c r="D278" s="3"/>
      <c r="E278" s="205"/>
      <c r="F278" s="1087"/>
      <c r="G278" s="205"/>
      <c r="H278" s="2"/>
      <c r="I278" s="533"/>
      <c r="J278" s="2"/>
      <c r="K278" s="2"/>
      <c r="L278" s="2"/>
      <c r="M278" s="2"/>
      <c r="N278" s="345"/>
      <c r="O278" s="345"/>
      <c r="P278" s="2"/>
    </row>
    <row r="279" spans="1:19" s="39" customFormat="1" ht="24">
      <c r="A279" s="1"/>
      <c r="B279" s="1"/>
      <c r="C279" s="50" t="s">
        <v>191</v>
      </c>
      <c r="D279" s="3"/>
      <c r="E279" s="205"/>
      <c r="F279" s="1087"/>
      <c r="G279" s="205"/>
      <c r="I279" s="1278"/>
      <c r="J279" s="1278"/>
      <c r="K279" s="1278"/>
      <c r="L279" s="1278"/>
      <c r="N279" s="345"/>
      <c r="O279" s="345"/>
      <c r="P279" s="82"/>
    </row>
    <row r="280" spans="1:19" s="251" customFormat="1" ht="12.75">
      <c r="A280" s="1"/>
      <c r="B280" s="1"/>
      <c r="C280" s="49"/>
      <c r="D280" s="137" t="s">
        <v>303</v>
      </c>
      <c r="E280" s="22">
        <v>1</v>
      </c>
      <c r="F280" s="1080"/>
      <c r="G280" s="22">
        <f>E280*F280</f>
        <v>0</v>
      </c>
      <c r="H280" s="16"/>
      <c r="I280" s="355"/>
      <c r="J280" s="356"/>
      <c r="K280" s="357"/>
      <c r="L280" s="365"/>
      <c r="M280" s="16"/>
      <c r="N280" s="125"/>
      <c r="O280" s="345"/>
      <c r="P280" s="125"/>
      <c r="Q280" s="566"/>
      <c r="R280" s="346"/>
      <c r="S280" s="347">
        <f>SUM(N280:R280)</f>
        <v>0</v>
      </c>
    </row>
    <row r="281" spans="1:19" ht="14.25">
      <c r="F281" s="1081"/>
      <c r="H281" s="15"/>
      <c r="I281" s="15"/>
      <c r="J281" s="15"/>
      <c r="K281" s="15"/>
      <c r="L281" s="15"/>
      <c r="M281" s="15"/>
      <c r="N281" s="15"/>
      <c r="Q281" s="342">
        <v>1910</v>
      </c>
    </row>
    <row r="282" spans="1:19" ht="14.25">
      <c r="A282" s="2"/>
      <c r="C282" s="73" t="s">
        <v>280</v>
      </c>
      <c r="D282" s="5"/>
      <c r="E282" s="203"/>
      <c r="F282" s="1094"/>
      <c r="G282" s="160">
        <f>SUM(G14:G281)</f>
        <v>0</v>
      </c>
      <c r="H282" s="2"/>
      <c r="I282" s="2"/>
      <c r="J282" s="2"/>
      <c r="K282" s="2"/>
      <c r="L282" s="2"/>
      <c r="M282" s="2"/>
      <c r="N282" s="82"/>
      <c r="O282" s="79"/>
      <c r="P282" s="79"/>
      <c r="Q282" s="342">
        <v>3820</v>
      </c>
      <c r="R282" s="166"/>
    </row>
    <row r="283" spans="1:19" ht="10.5" customHeight="1">
      <c r="C283" s="51"/>
      <c r="D283" s="7"/>
      <c r="E283" s="14"/>
      <c r="F283" s="1095"/>
      <c r="G283" s="14"/>
      <c r="H283" s="14"/>
      <c r="I283" s="14"/>
      <c r="J283" s="14"/>
      <c r="K283" s="14"/>
      <c r="L283" s="14"/>
      <c r="M283" s="14"/>
      <c r="N283" s="14"/>
      <c r="Q283" s="342">
        <v>2230</v>
      </c>
    </row>
    <row r="284" spans="1:19" ht="24">
      <c r="A284" s="74">
        <v>2</v>
      </c>
      <c r="B284" s="6"/>
      <c r="C284" s="75" t="s">
        <v>307</v>
      </c>
      <c r="D284" s="4" t="s">
        <v>237</v>
      </c>
      <c r="E284" s="13" t="s">
        <v>304</v>
      </c>
      <c r="F284" s="1096" t="s">
        <v>306</v>
      </c>
      <c r="G284" s="13" t="s">
        <v>104</v>
      </c>
      <c r="H284" s="30"/>
      <c r="I284" s="30"/>
      <c r="J284" s="30"/>
      <c r="K284" s="30"/>
      <c r="L284" s="30"/>
      <c r="M284" s="30"/>
      <c r="N284" s="30"/>
    </row>
    <row r="285" spans="1:19" ht="10.5" customHeight="1">
      <c r="C285" s="46"/>
      <c r="F285" s="1079"/>
    </row>
    <row r="286" spans="1:19" s="170" customFormat="1">
      <c r="A286" s="1">
        <v>2</v>
      </c>
      <c r="B286" s="1">
        <v>1</v>
      </c>
      <c r="C286" s="45" t="s">
        <v>2</v>
      </c>
      <c r="D286" s="3"/>
      <c r="E286" s="12"/>
      <c r="F286" s="1097"/>
      <c r="G286" s="12"/>
      <c r="H286" s="12"/>
      <c r="I286" s="12"/>
      <c r="J286" s="12"/>
      <c r="K286" s="12"/>
      <c r="L286" s="12"/>
      <c r="M286" s="12"/>
      <c r="N286" s="2"/>
      <c r="O286" s="2"/>
      <c r="P286" s="2"/>
      <c r="Q286" s="187"/>
    </row>
    <row r="287" spans="1:19" s="170" customFormat="1" ht="36">
      <c r="A287" s="1"/>
      <c r="B287" s="1"/>
      <c r="C287" s="50" t="s">
        <v>271</v>
      </c>
      <c r="D287" s="3"/>
      <c r="E287" s="292"/>
      <c r="F287" s="1097"/>
      <c r="G287" s="292"/>
      <c r="H287" s="24"/>
      <c r="I287" s="528"/>
      <c r="J287" s="527"/>
      <c r="K287" s="528"/>
      <c r="L287" s="527"/>
      <c r="M287" s="12"/>
      <c r="N287" s="1270"/>
      <c r="O287" s="1270"/>
      <c r="P287" s="193"/>
      <c r="Q287" s="187"/>
      <c r="S287" s="185" t="s">
        <v>97</v>
      </c>
    </row>
    <row r="288" spans="1:19" s="170" customFormat="1" ht="12.75">
      <c r="A288" s="1"/>
      <c r="B288" s="1"/>
      <c r="C288" s="50" t="s">
        <v>272</v>
      </c>
      <c r="D288" s="3"/>
      <c r="E288" s="12"/>
      <c r="F288" s="1097"/>
      <c r="G288" s="12"/>
      <c r="H288" s="12"/>
      <c r="I288" s="12"/>
      <c r="J288" s="12"/>
      <c r="K288" s="12"/>
      <c r="L288" s="12"/>
      <c r="M288" s="12"/>
      <c r="N288" s="585"/>
      <c r="O288" s="2"/>
      <c r="P288" s="193"/>
      <c r="Q288" s="187"/>
      <c r="S288" s="185"/>
    </row>
    <row r="289" spans="1:25" s="170" customFormat="1" ht="24">
      <c r="A289" s="1"/>
      <c r="B289" s="1"/>
      <c r="C289" s="50" t="s">
        <v>270</v>
      </c>
      <c r="D289" s="3"/>
      <c r="E289" s="12"/>
      <c r="F289" s="1097"/>
      <c r="G289" s="12"/>
      <c r="H289" s="12"/>
      <c r="I289" s="364"/>
      <c r="J289" s="364"/>
      <c r="K289" s="534"/>
      <c r="L289" s="12"/>
      <c r="M289" s="535"/>
      <c r="N289" s="586"/>
      <c r="O289" s="2"/>
      <c r="P289" s="193"/>
      <c r="Q289" s="187"/>
      <c r="S289" s="185"/>
    </row>
    <row r="290" spans="1:25" s="170" customFormat="1" ht="13.5">
      <c r="A290" s="1"/>
      <c r="B290" s="1"/>
      <c r="C290" s="138" t="s">
        <v>178</v>
      </c>
      <c r="D290" s="5" t="s">
        <v>48</v>
      </c>
      <c r="E290" s="22">
        <v>300</v>
      </c>
      <c r="F290" s="1080"/>
      <c r="G290" s="22">
        <f>E290*F290</f>
        <v>0</v>
      </c>
      <c r="H290" s="15"/>
      <c r="I290" s="355"/>
      <c r="J290" s="356"/>
      <c r="K290" s="587"/>
      <c r="L290" s="365"/>
      <c r="M290" s="289"/>
      <c r="N290" s="80"/>
      <c r="O290" s="588"/>
      <c r="P290" s="80"/>
      <c r="Q290" s="559"/>
      <c r="R290" s="181"/>
      <c r="S290" s="182">
        <f>SUM(N290:R290)</f>
        <v>0</v>
      </c>
      <c r="T290" s="252">
        <f>1.05*S290</f>
        <v>0</v>
      </c>
      <c r="U290" s="230">
        <f>0.2*T290</f>
        <v>0</v>
      </c>
    </row>
    <row r="291" spans="1:25">
      <c r="F291" s="1081"/>
      <c r="H291" s="15"/>
      <c r="I291" s="479"/>
      <c r="J291" s="15"/>
      <c r="K291" s="15"/>
      <c r="L291" s="15"/>
      <c r="M291" s="15"/>
      <c r="N291" s="82"/>
      <c r="O291" s="79"/>
      <c r="P291" s="79"/>
      <c r="Q291" s="79"/>
      <c r="R291" s="166"/>
    </row>
    <row r="292" spans="1:25" s="170" customFormat="1" ht="24">
      <c r="A292" s="1">
        <v>2</v>
      </c>
      <c r="B292" s="1">
        <v>2</v>
      </c>
      <c r="C292" s="45" t="s">
        <v>293</v>
      </c>
      <c r="D292" s="3"/>
      <c r="E292" s="12"/>
      <c r="F292" s="1086"/>
      <c r="G292" s="292"/>
      <c r="H292" s="15"/>
      <c r="I292" s="15"/>
      <c r="J292" s="15"/>
      <c r="K292" s="15"/>
      <c r="L292" s="15"/>
      <c r="M292" s="15"/>
      <c r="N292" s="9"/>
      <c r="O292" s="322"/>
      <c r="P292" s="322"/>
      <c r="Q292" s="344">
        <v>2230</v>
      </c>
      <c r="R292" s="343">
        <f>SUM(O292:Q292)</f>
        <v>2230</v>
      </c>
      <c r="T292" s="283">
        <v>1910</v>
      </c>
    </row>
    <row r="293" spans="1:25" s="170" customFormat="1" ht="96">
      <c r="A293" s="1"/>
      <c r="B293" s="1"/>
      <c r="C293" s="50" t="s">
        <v>292</v>
      </c>
      <c r="D293" s="3"/>
      <c r="E293" s="491"/>
      <c r="F293" s="1086"/>
      <c r="G293" s="292"/>
      <c r="H293" s="15"/>
      <c r="I293" s="528"/>
      <c r="J293" s="527"/>
      <c r="K293" s="528"/>
      <c r="L293" s="527"/>
      <c r="M293" s="15"/>
      <c r="N293" s="82"/>
      <c r="O293" s="82"/>
      <c r="P293" s="2"/>
      <c r="Q293" s="207"/>
      <c r="T293" s="283">
        <v>3820</v>
      </c>
      <c r="V293" s="173"/>
      <c r="W293" s="168"/>
      <c r="X293" s="173"/>
      <c r="Y293" s="173"/>
    </row>
    <row r="294" spans="1:25" s="170" customFormat="1" ht="27.75" customHeight="1">
      <c r="A294" s="1"/>
      <c r="B294" s="1"/>
      <c r="C294" s="50" t="s">
        <v>86</v>
      </c>
      <c r="D294" s="3"/>
      <c r="E294" s="2"/>
      <c r="F294" s="1097"/>
      <c r="G294" s="12"/>
      <c r="H294" s="15"/>
      <c r="I294" s="194"/>
      <c r="J294" s="15"/>
      <c r="K294" s="15"/>
      <c r="L294" s="15"/>
      <c r="M294" s="15"/>
      <c r="N294" s="232"/>
      <c r="O294" s="133"/>
      <c r="P294" s="79"/>
      <c r="Q294" s="207"/>
      <c r="T294" s="283">
        <v>2230</v>
      </c>
      <c r="U294" s="180"/>
    </row>
    <row r="295" spans="1:25" s="170" customFormat="1">
      <c r="A295" s="1"/>
      <c r="B295" s="1"/>
      <c r="C295" s="50" t="s">
        <v>85</v>
      </c>
      <c r="D295" s="3"/>
      <c r="E295" s="12"/>
      <c r="F295" s="1081"/>
      <c r="G295" s="12"/>
      <c r="H295" s="15"/>
      <c r="I295" s="194"/>
      <c r="J295" s="15"/>
      <c r="K295" s="15"/>
      <c r="L295" s="15"/>
      <c r="M295" s="15"/>
      <c r="N295" s="232"/>
      <c r="O295" s="133"/>
      <c r="P295" s="79"/>
      <c r="Q295" s="207"/>
      <c r="U295" s="180"/>
    </row>
    <row r="296" spans="1:25" s="170" customFormat="1" ht="24">
      <c r="A296" s="1"/>
      <c r="B296" s="1"/>
      <c r="C296" s="50" t="s">
        <v>84</v>
      </c>
      <c r="D296" s="3"/>
      <c r="E296" s="491"/>
      <c r="F296" s="1086"/>
      <c r="G296" s="12"/>
      <c r="H296" s="15"/>
      <c r="I296" s="536"/>
      <c r="J296" s="479"/>
      <c r="K296" s="438"/>
      <c r="L296" s="537"/>
      <c r="M296" s="15"/>
      <c r="N296" s="79"/>
      <c r="O296" s="156"/>
      <c r="P296" s="79"/>
      <c r="Q296" s="207"/>
      <c r="U296" s="180"/>
    </row>
    <row r="297" spans="1:25" s="170" customFormat="1" ht="24">
      <c r="A297" s="31"/>
      <c r="B297" s="32"/>
      <c r="C297" s="138" t="s">
        <v>405</v>
      </c>
      <c r="D297" s="5" t="s">
        <v>48</v>
      </c>
      <c r="E297" s="38">
        <v>500</v>
      </c>
      <c r="F297" s="1083"/>
      <c r="G297" s="22">
        <f>E297*F297</f>
        <v>0</v>
      </c>
      <c r="H297" s="11"/>
      <c r="I297" s="355"/>
      <c r="J297" s="496"/>
      <c r="K297" s="357"/>
      <c r="L297" s="365"/>
      <c r="M297" s="11"/>
      <c r="N297" s="80"/>
      <c r="O297" s="117"/>
      <c r="P297" s="80"/>
      <c r="Q297" s="559"/>
      <c r="R297" s="181"/>
      <c r="S297" s="182">
        <f>SUM(N297:R297)</f>
        <v>0</v>
      </c>
      <c r="T297" s="180" t="s">
        <v>97</v>
      </c>
      <c r="U297" s="206">
        <f>1.05*S297</f>
        <v>0</v>
      </c>
    </row>
    <row r="298" spans="1:25" s="456" customFormat="1" ht="24">
      <c r="A298" s="31"/>
      <c r="B298" s="32"/>
      <c r="C298" s="138" t="s">
        <v>22</v>
      </c>
      <c r="D298" s="5" t="s">
        <v>48</v>
      </c>
      <c r="E298" s="38">
        <v>10</v>
      </c>
      <c r="F298" s="1083"/>
      <c r="G298" s="22">
        <f>E298*F298</f>
        <v>0</v>
      </c>
      <c r="H298" s="11"/>
      <c r="I298" s="536"/>
      <c r="J298" s="496"/>
      <c r="K298" s="357"/>
      <c r="L298" s="365"/>
      <c r="M298" s="11"/>
      <c r="N298" s="80"/>
      <c r="O298" s="328"/>
      <c r="P298" s="80"/>
      <c r="Q298" s="561"/>
      <c r="R298" s="440"/>
      <c r="S298" s="441">
        <f>SUM(N298:R298)</f>
        <v>0</v>
      </c>
      <c r="T298" s="467" t="s">
        <v>97</v>
      </c>
      <c r="U298" s="478">
        <f>1.05*S298</f>
        <v>0</v>
      </c>
    </row>
    <row r="299" spans="1:25" s="170" customFormat="1" ht="13.5">
      <c r="A299" s="2"/>
      <c r="B299" s="2"/>
      <c r="C299" s="138" t="s">
        <v>112</v>
      </c>
      <c r="D299" s="5" t="s">
        <v>48</v>
      </c>
      <c r="E299" s="22">
        <v>1350</v>
      </c>
      <c r="F299" s="1080"/>
      <c r="G299" s="22">
        <f>E299*F299</f>
        <v>0</v>
      </c>
      <c r="H299" s="15"/>
      <c r="I299" s="355"/>
      <c r="J299" s="496"/>
      <c r="K299" s="357"/>
      <c r="L299" s="365"/>
      <c r="M299" s="15"/>
      <c r="N299" s="80"/>
      <c r="O299" s="328"/>
      <c r="P299" s="80"/>
      <c r="Q299" s="559"/>
      <c r="R299" s="181"/>
      <c r="S299" s="182">
        <f>SUM(N299:R299)</f>
        <v>0</v>
      </c>
      <c r="T299" s="184"/>
      <c r="U299" s="206">
        <f>1.05*S299</f>
        <v>0</v>
      </c>
    </row>
    <row r="300" spans="1:25" ht="9.75" customHeight="1">
      <c r="C300" s="46"/>
      <c r="F300" s="1081"/>
      <c r="H300" s="15"/>
      <c r="I300" s="15"/>
      <c r="J300" s="15"/>
      <c r="K300" s="15"/>
      <c r="L300" s="15"/>
      <c r="M300" s="15"/>
      <c r="N300" s="15"/>
    </row>
    <row r="301" spans="1:25" s="170" customFormat="1" ht="36">
      <c r="A301" s="1">
        <v>2</v>
      </c>
      <c r="B301" s="1">
        <v>3</v>
      </c>
      <c r="C301" s="45" t="s">
        <v>290</v>
      </c>
      <c r="D301" s="3"/>
      <c r="E301" s="12"/>
      <c r="F301" s="1097"/>
      <c r="G301" s="12"/>
      <c r="H301" s="12"/>
      <c r="I301" s="12"/>
      <c r="J301" s="12"/>
      <c r="K301" s="12"/>
      <c r="L301" s="12"/>
      <c r="M301" s="12"/>
      <c r="N301" s="589"/>
      <c r="O301" s="284"/>
      <c r="P301" s="286"/>
      <c r="Q301" s="189"/>
      <c r="R301" s="229"/>
      <c r="S301" s="171"/>
    </row>
    <row r="302" spans="1:25" s="170" customFormat="1" ht="48">
      <c r="A302" s="1"/>
      <c r="B302" s="1"/>
      <c r="C302" s="50" t="s">
        <v>291</v>
      </c>
      <c r="D302" s="3"/>
      <c r="E302" s="12"/>
      <c r="F302" s="1097"/>
      <c r="G302" s="12"/>
      <c r="H302" s="12"/>
      <c r="I302" s="528"/>
      <c r="J302" s="527"/>
      <c r="K302" s="528"/>
      <c r="L302" s="527"/>
      <c r="M302" s="12"/>
      <c r="N302" s="82"/>
      <c r="O302" s="284"/>
      <c r="P302" s="286"/>
      <c r="Q302" s="169"/>
      <c r="R302" s="229"/>
      <c r="S302" s="171"/>
    </row>
    <row r="303" spans="1:25" s="170" customFormat="1" ht="24">
      <c r="A303" s="1"/>
      <c r="B303" s="1"/>
      <c r="C303" s="50" t="s">
        <v>84</v>
      </c>
      <c r="D303" s="3"/>
      <c r="E303" s="12"/>
      <c r="F303" s="1097"/>
      <c r="G303" s="12"/>
      <c r="H303" s="12"/>
      <c r="I303" s="522"/>
      <c r="J303" s="522"/>
      <c r="K303" s="522"/>
      <c r="L303" s="522"/>
      <c r="M303" s="522"/>
      <c r="N303" s="522"/>
      <c r="O303" s="284"/>
      <c r="P303" s="286"/>
      <c r="Q303" s="169"/>
      <c r="R303" s="229"/>
      <c r="S303" s="171"/>
    </row>
    <row r="304" spans="1:25" s="170" customFormat="1" ht="13.5">
      <c r="A304" s="1"/>
      <c r="B304" s="1"/>
      <c r="C304" s="47"/>
      <c r="D304" s="5" t="s">
        <v>48</v>
      </c>
      <c r="E304" s="22">
        <v>1300</v>
      </c>
      <c r="F304" s="1080"/>
      <c r="G304" s="22">
        <f>E304*F304</f>
        <v>0</v>
      </c>
      <c r="H304" s="15"/>
      <c r="I304" s="355"/>
      <c r="J304" s="356"/>
      <c r="K304" s="357"/>
      <c r="L304" s="365"/>
      <c r="M304" s="15"/>
      <c r="N304" s="80"/>
      <c r="O304" s="118"/>
      <c r="P304" s="80"/>
      <c r="Q304" s="559"/>
      <c r="R304" s="181"/>
      <c r="S304" s="182">
        <f>SUM(N304:R304)</f>
        <v>0</v>
      </c>
      <c r="T304" s="252">
        <f>S304*1.05</f>
        <v>0</v>
      </c>
    </row>
    <row r="305" spans="1:20" ht="9" customHeight="1">
      <c r="C305" s="46"/>
      <c r="F305" s="1079"/>
    </row>
    <row r="306" spans="1:20" s="170" customFormat="1" ht="48">
      <c r="A306" s="1">
        <v>2</v>
      </c>
      <c r="B306" s="1">
        <v>4</v>
      </c>
      <c r="C306" s="45" t="s">
        <v>195</v>
      </c>
      <c r="D306" s="3"/>
      <c r="E306" s="15"/>
      <c r="F306" s="1081"/>
      <c r="G306" s="15"/>
      <c r="H306" s="2"/>
      <c r="I306" s="2"/>
      <c r="J306" s="2"/>
      <c r="K306" s="2"/>
      <c r="L306" s="2"/>
      <c r="M306" s="2"/>
      <c r="N306" s="202"/>
      <c r="O306" s="2"/>
      <c r="P306" s="2"/>
    </row>
    <row r="307" spans="1:20" s="170" customFormat="1" ht="84">
      <c r="A307" s="1"/>
      <c r="B307" s="1"/>
      <c r="C307" s="50" t="s">
        <v>34</v>
      </c>
      <c r="D307" s="3"/>
      <c r="E307" s="15"/>
      <c r="F307" s="1081"/>
      <c r="G307" s="15"/>
      <c r="H307" s="2"/>
      <c r="I307" s="2"/>
      <c r="J307" s="2"/>
      <c r="K307" s="2"/>
      <c r="L307" s="2"/>
      <c r="M307" s="2"/>
      <c r="N307" s="82"/>
      <c r="O307" s="284"/>
      <c r="P307" s="286"/>
      <c r="Q307" s="189"/>
    </row>
    <row r="308" spans="1:20" s="170" customFormat="1" ht="60">
      <c r="A308" s="1"/>
      <c r="B308" s="1"/>
      <c r="C308" s="50" t="s">
        <v>82</v>
      </c>
      <c r="D308" s="3"/>
      <c r="E308" s="15"/>
      <c r="F308" s="1081"/>
      <c r="G308" s="15"/>
      <c r="H308" s="2"/>
      <c r="I308" s="528"/>
      <c r="J308" s="527"/>
      <c r="K308" s="528"/>
      <c r="L308" s="527"/>
      <c r="M308" s="2"/>
      <c r="N308" s="202"/>
      <c r="O308" s="2"/>
      <c r="P308" s="2"/>
    </row>
    <row r="309" spans="1:20" s="170" customFormat="1" ht="13.5">
      <c r="A309" s="2"/>
      <c r="B309" s="2"/>
      <c r="C309" s="47"/>
      <c r="D309" s="5" t="s">
        <v>48</v>
      </c>
      <c r="E309" s="22">
        <v>10</v>
      </c>
      <c r="F309" s="1080"/>
      <c r="G309" s="22">
        <f>E309*F309</f>
        <v>0</v>
      </c>
      <c r="H309" s="2"/>
      <c r="I309" s="355"/>
      <c r="J309" s="356"/>
      <c r="K309" s="357"/>
      <c r="L309" s="365"/>
      <c r="M309" s="2"/>
      <c r="N309" s="80"/>
      <c r="O309" s="118"/>
      <c r="P309" s="80"/>
      <c r="Q309" s="559"/>
      <c r="R309" s="181"/>
      <c r="S309" s="182">
        <f>SUM(N309:R309)</f>
        <v>0</v>
      </c>
    </row>
    <row r="310" spans="1:20" s="89" customFormat="1" ht="14.25">
      <c r="A310" s="85"/>
      <c r="B310" s="85"/>
      <c r="C310" s="86"/>
      <c r="D310" s="87"/>
      <c r="E310" s="88"/>
      <c r="F310" s="1098"/>
      <c r="G310" s="88"/>
      <c r="H310" s="88"/>
      <c r="I310" s="590"/>
      <c r="J310" s="590"/>
      <c r="K310" s="590"/>
      <c r="L310" s="590"/>
      <c r="M310" s="94"/>
      <c r="N310" s="94"/>
      <c r="O310" s="94"/>
      <c r="P310" s="95"/>
      <c r="Q310" s="94"/>
      <c r="R310" s="94"/>
    </row>
    <row r="311" spans="1:20" s="167" customFormat="1" ht="24">
      <c r="A311" s="35">
        <v>2</v>
      </c>
      <c r="B311" s="35">
        <v>5</v>
      </c>
      <c r="C311" s="55" t="s">
        <v>151</v>
      </c>
      <c r="D311" s="10"/>
      <c r="E311" s="84"/>
      <c r="F311" s="1099"/>
      <c r="G311" s="21"/>
      <c r="H311" s="21"/>
      <c r="I311" s="245"/>
      <c r="J311" s="245"/>
      <c r="K311" s="245"/>
      <c r="L311" s="245"/>
      <c r="M311" s="44"/>
      <c r="N311" s="81"/>
      <c r="O311" s="538"/>
      <c r="P311" s="44"/>
      <c r="Q311" s="179"/>
      <c r="R311" s="204"/>
    </row>
    <row r="312" spans="1:20" s="167" customFormat="1" ht="36">
      <c r="A312" s="35"/>
      <c r="B312" s="35"/>
      <c r="C312" s="58" t="s">
        <v>152</v>
      </c>
      <c r="D312" s="10"/>
      <c r="E312" s="491"/>
      <c r="F312" s="1086"/>
      <c r="G312" s="21"/>
      <c r="H312" s="21"/>
      <c r="I312" s="528"/>
      <c r="J312" s="527"/>
      <c r="K312" s="528"/>
      <c r="L312" s="527"/>
      <c r="M312" s="44"/>
      <c r="N312" s="81"/>
      <c r="O312" s="538"/>
      <c r="P312" s="44"/>
      <c r="Q312" s="179"/>
      <c r="R312" s="204"/>
    </row>
    <row r="313" spans="1:20" s="167" customFormat="1">
      <c r="A313" s="35"/>
      <c r="B313" s="35"/>
      <c r="C313" s="42" t="s">
        <v>141</v>
      </c>
      <c r="D313" s="10"/>
      <c r="E313" s="21"/>
      <c r="F313" s="1099"/>
      <c r="G313" s="21"/>
      <c r="H313" s="21"/>
      <c r="I313" s="522"/>
      <c r="J313" s="591"/>
      <c r="K313" s="592"/>
      <c r="L313" s="245"/>
      <c r="M313" s="44"/>
      <c r="N313" s="81"/>
      <c r="O313" s="44"/>
      <c r="P313" s="44"/>
      <c r="Q313" s="179"/>
      <c r="R313" s="179"/>
    </row>
    <row r="314" spans="1:20" s="170" customFormat="1" ht="13.5">
      <c r="A314" s="2"/>
      <c r="B314" s="2"/>
      <c r="C314" s="47" t="s">
        <v>257</v>
      </c>
      <c r="D314" s="5" t="s">
        <v>47</v>
      </c>
      <c r="E314" s="22">
        <v>1000</v>
      </c>
      <c r="F314" s="1080"/>
      <c r="G314" s="22">
        <f>E314*F314</f>
        <v>0</v>
      </c>
      <c r="H314" s="15"/>
      <c r="I314" s="355"/>
      <c r="J314" s="356"/>
      <c r="K314" s="357"/>
      <c r="L314" s="365"/>
      <c r="M314" s="15"/>
      <c r="N314" s="80"/>
      <c r="O314" s="328"/>
      <c r="P314" s="328"/>
      <c r="Q314" s="567"/>
      <c r="R314" s="228"/>
      <c r="S314" s="182">
        <f>SUM(N314:R314)</f>
        <v>0</v>
      </c>
      <c r="T314" s="254">
        <f>1.05*S314</f>
        <v>0</v>
      </c>
    </row>
    <row r="315" spans="1:20">
      <c r="A315" s="2"/>
      <c r="B315" s="2"/>
      <c r="F315" s="1081"/>
      <c r="H315" s="15"/>
      <c r="I315" s="15"/>
      <c r="J315" s="15"/>
      <c r="K315" s="15"/>
      <c r="L315" s="15"/>
      <c r="M315" s="15"/>
      <c r="N315" s="15"/>
    </row>
    <row r="316" spans="1:20" s="170" customFormat="1" ht="24">
      <c r="A316" s="1">
        <v>2</v>
      </c>
      <c r="B316" s="1">
        <v>6</v>
      </c>
      <c r="C316" s="52" t="s">
        <v>153</v>
      </c>
      <c r="D316" s="3"/>
      <c r="E316" s="491"/>
      <c r="F316" s="1086"/>
      <c r="G316" s="12"/>
      <c r="H316" s="15"/>
      <c r="I316" s="522"/>
      <c r="J316" s="591"/>
      <c r="K316" s="15"/>
      <c r="L316" s="15"/>
      <c r="M316" s="15"/>
      <c r="N316" s="79"/>
      <c r="O316" s="2"/>
      <c r="P316" s="2"/>
    </row>
    <row r="317" spans="1:20" s="170" customFormat="1" ht="36">
      <c r="A317" s="1"/>
      <c r="B317" s="1"/>
      <c r="C317" s="293" t="s">
        <v>154</v>
      </c>
      <c r="D317" s="3"/>
      <c r="E317" s="12"/>
      <c r="F317" s="1081"/>
      <c r="G317" s="12"/>
      <c r="H317" s="15"/>
      <c r="I317" s="522"/>
      <c r="J317" s="591"/>
      <c r="K317" s="528"/>
      <c r="L317" s="527"/>
      <c r="M317" s="15"/>
      <c r="N317" s="79"/>
      <c r="O317" s="2"/>
      <c r="P317" s="2"/>
    </row>
    <row r="318" spans="1:20" s="456" customFormat="1" ht="13.5">
      <c r="A318" s="2"/>
      <c r="B318" s="2"/>
      <c r="C318" s="47" t="s">
        <v>257</v>
      </c>
      <c r="D318" s="100" t="s">
        <v>47</v>
      </c>
      <c r="E318" s="22">
        <v>1000</v>
      </c>
      <c r="F318" s="1080"/>
      <c r="G318" s="22">
        <f>E318*F318</f>
        <v>0</v>
      </c>
      <c r="H318" s="15"/>
      <c r="I318" s="355"/>
      <c r="J318" s="356"/>
      <c r="K318" s="357"/>
      <c r="L318" s="365"/>
      <c r="M318" s="15"/>
      <c r="N318" s="80"/>
      <c r="O318" s="328"/>
      <c r="P318" s="328"/>
      <c r="Q318" s="568"/>
      <c r="R318" s="461"/>
      <c r="S318" s="441">
        <f>SUM(N318:R318)</f>
        <v>0</v>
      </c>
      <c r="T318" s="470">
        <f>1.05*S318</f>
        <v>0</v>
      </c>
    </row>
    <row r="319" spans="1:20">
      <c r="A319" s="2"/>
      <c r="B319" s="2"/>
      <c r="D319" s="101"/>
      <c r="F319" s="1081"/>
      <c r="H319" s="15"/>
      <c r="I319" s="15"/>
      <c r="J319" s="15"/>
      <c r="K319" s="15"/>
      <c r="L319" s="15"/>
      <c r="M319" s="15"/>
      <c r="N319" s="82"/>
      <c r="O319" s="79"/>
      <c r="P319" s="79"/>
      <c r="Q319" s="79"/>
      <c r="R319" s="166"/>
    </row>
    <row r="320" spans="1:20" s="167" customFormat="1" ht="24">
      <c r="A320" s="1">
        <v>2</v>
      </c>
      <c r="B320" s="1">
        <v>7</v>
      </c>
      <c r="C320" s="377" t="s">
        <v>451</v>
      </c>
      <c r="D320" s="196"/>
      <c r="E320" s="21"/>
      <c r="F320" s="1100"/>
      <c r="G320" s="197"/>
      <c r="H320" s="42"/>
      <c r="I320" s="44"/>
      <c r="J320" s="44"/>
      <c r="K320" s="44"/>
      <c r="L320" s="44"/>
      <c r="M320" s="593"/>
      <c r="N320" s="594"/>
      <c r="O320" s="595"/>
      <c r="P320" s="95"/>
    </row>
    <row r="321" spans="1:20" s="176" customFormat="1" ht="108">
      <c r="A321" s="141"/>
      <c r="B321" s="141"/>
      <c r="C321" s="139" t="s">
        <v>452</v>
      </c>
      <c r="D321" s="101"/>
      <c r="E321" s="104"/>
      <c r="F321" s="1101"/>
      <c r="G321" s="105"/>
      <c r="H321" s="105"/>
      <c r="I321" s="105"/>
      <c r="J321" s="105"/>
      <c r="K321" s="105"/>
      <c r="L321" s="105"/>
      <c r="M321" s="104"/>
      <c r="N321" s="105"/>
      <c r="O321" s="106"/>
      <c r="P321" s="107"/>
    </row>
    <row r="322" spans="1:20" s="176" customFormat="1" ht="36">
      <c r="A322" s="141"/>
      <c r="B322" s="141"/>
      <c r="C322" s="139" t="s">
        <v>311</v>
      </c>
      <c r="D322" s="101"/>
      <c r="E322" s="104"/>
      <c r="F322" s="1101"/>
      <c r="G322" s="105"/>
      <c r="H322" s="105"/>
      <c r="I322" s="105"/>
      <c r="J322" s="105"/>
      <c r="K322" s="105"/>
      <c r="L322" s="105"/>
      <c r="M322" s="104"/>
      <c r="N322" s="105"/>
      <c r="O322" s="106"/>
      <c r="P322" s="107"/>
    </row>
    <row r="323" spans="1:20" s="167" customFormat="1" ht="96">
      <c r="A323" s="42"/>
      <c r="B323" s="35"/>
      <c r="C323" s="60" t="s">
        <v>14</v>
      </c>
      <c r="D323" s="196"/>
      <c r="E323" s="345"/>
      <c r="F323" s="1100"/>
      <c r="G323" s="197"/>
      <c r="H323" s="265"/>
      <c r="I323" s="596"/>
      <c r="J323" s="596"/>
      <c r="K323" s="596"/>
      <c r="L323" s="596"/>
      <c r="M323" s="593"/>
      <c r="N323" s="597"/>
      <c r="O323" s="595"/>
      <c r="P323" s="95"/>
    </row>
    <row r="324" spans="1:20" s="167" customFormat="1" ht="36">
      <c r="A324" s="42"/>
      <c r="B324" s="35"/>
      <c r="C324" s="60" t="s">
        <v>269</v>
      </c>
      <c r="D324" s="196"/>
      <c r="E324" s="21"/>
      <c r="F324" s="1100"/>
      <c r="G324" s="197"/>
      <c r="H324" s="265"/>
      <c r="I324" s="596"/>
      <c r="J324" s="596"/>
      <c r="K324" s="596"/>
      <c r="L324" s="596"/>
      <c r="M324" s="597"/>
      <c r="N324" s="597"/>
      <c r="O324" s="595"/>
      <c r="P324" s="95"/>
    </row>
    <row r="325" spans="1:20" s="167" customFormat="1" ht="39" customHeight="1">
      <c r="A325" s="42"/>
      <c r="B325" s="35"/>
      <c r="C325" s="60" t="s">
        <v>13</v>
      </c>
      <c r="D325" s="196"/>
      <c r="E325" s="21"/>
      <c r="F325" s="1100"/>
      <c r="G325" s="197"/>
      <c r="H325" s="265"/>
      <c r="I325" s="596"/>
      <c r="J325" s="596"/>
      <c r="K325" s="596"/>
      <c r="L325" s="596"/>
      <c r="M325" s="593"/>
      <c r="N325" s="598"/>
      <c r="O325" s="595"/>
      <c r="P325" s="95"/>
    </row>
    <row r="326" spans="1:20" s="167" customFormat="1" ht="36">
      <c r="A326" s="42"/>
      <c r="B326" s="35"/>
      <c r="C326" s="60" t="s">
        <v>71</v>
      </c>
      <c r="D326" s="196"/>
      <c r="E326" s="21"/>
      <c r="F326" s="1100"/>
      <c r="G326" s="197"/>
      <c r="H326" s="265"/>
      <c r="I326" s="596"/>
      <c r="J326" s="596"/>
      <c r="K326" s="596"/>
      <c r="L326" s="596"/>
      <c r="M326" s="593"/>
      <c r="N326" s="598"/>
      <c r="O326" s="595"/>
      <c r="P326" s="95"/>
    </row>
    <row r="327" spans="1:20" s="167" customFormat="1" ht="36">
      <c r="A327" s="42"/>
      <c r="B327" s="35"/>
      <c r="C327" s="60" t="s">
        <v>15</v>
      </c>
      <c r="D327" s="196"/>
      <c r="E327" s="21"/>
      <c r="F327" s="1100"/>
      <c r="G327" s="197"/>
      <c r="H327" s="265"/>
      <c r="I327" s="596"/>
      <c r="J327" s="596"/>
      <c r="K327" s="596"/>
      <c r="L327" s="596"/>
      <c r="M327" s="593"/>
      <c r="N327" s="598"/>
      <c r="O327" s="595"/>
      <c r="P327" s="599"/>
    </row>
    <row r="328" spans="1:20" s="167" customFormat="1" ht="48">
      <c r="A328" s="42"/>
      <c r="B328" s="35"/>
      <c r="C328" s="60" t="s">
        <v>12</v>
      </c>
      <c r="D328" s="196"/>
      <c r="E328" s="21"/>
      <c r="F328" s="1097"/>
      <c r="G328" s="197"/>
      <c r="H328" s="265"/>
      <c r="I328" s="528"/>
      <c r="J328" s="527"/>
      <c r="K328" s="528"/>
      <c r="L328" s="527"/>
      <c r="M328" s="593"/>
      <c r="N328" s="82"/>
      <c r="O328" s="600"/>
      <c r="P328" s="599"/>
      <c r="Q328" s="189"/>
    </row>
    <row r="329" spans="1:20" s="167" customFormat="1" ht="15">
      <c r="A329" s="42"/>
      <c r="B329" s="35"/>
      <c r="C329" s="60" t="s">
        <v>10</v>
      </c>
      <c r="D329" s="196"/>
      <c r="E329" s="21"/>
      <c r="F329" s="1100"/>
      <c r="G329" s="197"/>
      <c r="H329" s="265"/>
      <c r="I329" s="596"/>
      <c r="J329" s="596"/>
      <c r="K329" s="596"/>
      <c r="L329" s="596"/>
      <c r="M329" s="593"/>
      <c r="N329" s="598"/>
      <c r="O329" s="600"/>
      <c r="P329" s="599"/>
    </row>
    <row r="330" spans="1:20" s="167" customFormat="1" ht="24">
      <c r="A330" s="42"/>
      <c r="B330" s="35"/>
      <c r="C330" s="60" t="s">
        <v>11</v>
      </c>
      <c r="D330" s="196"/>
      <c r="E330" s="21"/>
      <c r="F330" s="1100"/>
      <c r="G330" s="197"/>
      <c r="H330" s="196"/>
      <c r="I330" s="3"/>
      <c r="J330" s="3"/>
      <c r="K330" s="3"/>
      <c r="L330" s="3"/>
      <c r="M330" s="245"/>
      <c r="N330" s="44"/>
      <c r="O330" s="44"/>
      <c r="P330" s="44"/>
    </row>
    <row r="331" spans="1:20" s="201" customFormat="1" ht="24">
      <c r="A331" s="2"/>
      <c r="B331" s="33"/>
      <c r="C331" s="142" t="s">
        <v>454</v>
      </c>
      <c r="D331" s="143" t="s">
        <v>48</v>
      </c>
      <c r="E331" s="38">
        <v>140</v>
      </c>
      <c r="F331" s="1083"/>
      <c r="G331" s="22">
        <f>E331*F331</f>
        <v>0</v>
      </c>
      <c r="H331" s="11"/>
      <c r="I331" s="355"/>
      <c r="J331" s="356"/>
      <c r="K331" s="357"/>
      <c r="L331" s="601"/>
      <c r="M331" s="11"/>
      <c r="N331" s="80"/>
      <c r="O331" s="328"/>
      <c r="P331" s="80"/>
      <c r="Q331" s="562"/>
      <c r="R331" s="233"/>
      <c r="S331" s="234">
        <f>SUM(N331:R331)</f>
        <v>0</v>
      </c>
      <c r="T331" s="225">
        <f>1.05*S331</f>
        <v>0</v>
      </c>
    </row>
    <row r="332" spans="1:20" s="42" customFormat="1" ht="12.75">
      <c r="B332" s="36"/>
      <c r="C332" s="199"/>
      <c r="D332" s="196"/>
      <c r="E332" s="21"/>
      <c r="F332" s="1100"/>
      <c r="G332" s="197"/>
      <c r="H332" s="196"/>
      <c r="I332" s="355"/>
      <c r="J332" s="3"/>
      <c r="K332" s="3"/>
      <c r="L332" s="3"/>
      <c r="M332" s="245"/>
      <c r="N332" s="202"/>
      <c r="O332" s="44"/>
      <c r="P332" s="44"/>
    </row>
    <row r="333" spans="1:20" s="170" customFormat="1" ht="36">
      <c r="A333" s="1">
        <v>2</v>
      </c>
      <c r="B333" s="1">
        <v>8</v>
      </c>
      <c r="C333" s="45" t="s">
        <v>329</v>
      </c>
      <c r="D333" s="3"/>
      <c r="E333" s="11"/>
      <c r="F333" s="518"/>
      <c r="G333" s="11"/>
      <c r="H333" s="11"/>
      <c r="I333" s="11"/>
      <c r="J333" s="11"/>
      <c r="K333" s="11"/>
      <c r="L333" s="11"/>
      <c r="M333" s="11"/>
      <c r="N333" s="2"/>
      <c r="O333" s="2"/>
      <c r="P333" s="2"/>
    </row>
    <row r="334" spans="1:20" s="176" customFormat="1" ht="108">
      <c r="A334" s="141"/>
      <c r="B334" s="141"/>
      <c r="C334" s="139" t="s">
        <v>452</v>
      </c>
      <c r="D334" s="101"/>
      <c r="E334" s="104"/>
      <c r="F334" s="1101"/>
      <c r="G334" s="105"/>
      <c r="H334" s="105"/>
      <c r="I334" s="105"/>
      <c r="J334" s="105"/>
      <c r="K334" s="105"/>
      <c r="L334" s="105"/>
      <c r="M334" s="104"/>
      <c r="N334" s="105"/>
      <c r="O334" s="106"/>
      <c r="P334" s="107"/>
    </row>
    <row r="335" spans="1:20" s="176" customFormat="1" ht="36">
      <c r="A335" s="141"/>
      <c r="B335" s="141"/>
      <c r="C335" s="139" t="s">
        <v>311</v>
      </c>
      <c r="D335" s="101"/>
      <c r="E335" s="104"/>
      <c r="F335" s="1101"/>
      <c r="G335" s="105"/>
      <c r="H335" s="105"/>
      <c r="I335" s="105"/>
      <c r="J335" s="105"/>
      <c r="K335" s="105"/>
      <c r="L335" s="105"/>
      <c r="M335" s="104"/>
      <c r="N335" s="105"/>
      <c r="O335" s="106"/>
      <c r="P335" s="107"/>
    </row>
    <row r="336" spans="1:20" s="170" customFormat="1" ht="72">
      <c r="A336" s="1"/>
      <c r="B336" s="1"/>
      <c r="C336" s="50" t="s">
        <v>309</v>
      </c>
      <c r="D336" s="3"/>
      <c r="E336" s="11"/>
      <c r="F336" s="518"/>
      <c r="G336" s="11"/>
      <c r="H336" s="11"/>
      <c r="I336" s="11"/>
      <c r="J336" s="11"/>
      <c r="K336" s="11"/>
      <c r="L336" s="11"/>
      <c r="M336" s="11"/>
      <c r="N336" s="597"/>
      <c r="O336" s="2"/>
      <c r="P336" s="2"/>
    </row>
    <row r="337" spans="1:20" s="170" customFormat="1" ht="36">
      <c r="A337" s="1"/>
      <c r="B337" s="1"/>
      <c r="C337" s="50" t="s">
        <v>310</v>
      </c>
      <c r="D337" s="3"/>
      <c r="E337" s="11"/>
      <c r="F337" s="518"/>
      <c r="G337" s="11"/>
      <c r="H337" s="11"/>
      <c r="I337" s="528"/>
      <c r="J337" s="527"/>
      <c r="K337" s="528"/>
      <c r="L337" s="527"/>
      <c r="M337" s="11"/>
      <c r="N337" s="597"/>
      <c r="O337" s="2"/>
      <c r="P337" s="2"/>
    </row>
    <row r="338" spans="1:20" s="170" customFormat="1">
      <c r="A338" s="1"/>
      <c r="B338" s="1"/>
      <c r="C338" s="50" t="s">
        <v>173</v>
      </c>
      <c r="D338" s="3"/>
      <c r="E338" s="11"/>
      <c r="F338" s="518"/>
      <c r="G338" s="11"/>
      <c r="H338" s="11"/>
      <c r="I338" s="11"/>
      <c r="J338" s="11"/>
      <c r="K338" s="11"/>
      <c r="L338" s="11"/>
      <c r="M338" s="11"/>
      <c r="N338" s="79"/>
      <c r="O338" s="2"/>
      <c r="P338" s="2"/>
    </row>
    <row r="339" spans="1:20" s="170" customFormat="1">
      <c r="A339" s="1"/>
      <c r="B339" s="1"/>
      <c r="C339" s="50" t="s">
        <v>256</v>
      </c>
      <c r="D339" s="3"/>
      <c r="E339" s="11"/>
      <c r="F339" s="518"/>
      <c r="G339" s="11"/>
      <c r="H339" s="11"/>
      <c r="I339" s="12"/>
      <c r="J339" s="11"/>
      <c r="K339" s="11"/>
      <c r="L339" s="11"/>
      <c r="M339" s="11"/>
      <c r="N339" s="79"/>
      <c r="O339" s="2"/>
      <c r="P339" s="2"/>
    </row>
    <row r="340" spans="1:20" s="201" customFormat="1" ht="24">
      <c r="A340" s="2"/>
      <c r="B340" s="33"/>
      <c r="C340" s="142" t="s">
        <v>453</v>
      </c>
      <c r="D340" s="143" t="s">
        <v>48</v>
      </c>
      <c r="E340" s="38">
        <v>1000</v>
      </c>
      <c r="F340" s="1083"/>
      <c r="G340" s="22">
        <f>E340*F340</f>
        <v>0</v>
      </c>
      <c r="H340" s="11"/>
      <c r="I340" s="355"/>
      <c r="J340" s="356"/>
      <c r="K340" s="357"/>
      <c r="L340" s="601"/>
      <c r="M340" s="11"/>
      <c r="N340" s="80"/>
      <c r="O340" s="328"/>
      <c r="P340" s="80"/>
      <c r="Q340" s="562"/>
      <c r="R340" s="233"/>
      <c r="S340" s="234">
        <f>SUM(N340:R340)</f>
        <v>0</v>
      </c>
      <c r="T340" s="225">
        <f>1.05*S340</f>
        <v>0</v>
      </c>
    </row>
    <row r="341" spans="1:20">
      <c r="F341" s="1079"/>
    </row>
    <row r="342" spans="1:20" s="107" customFormat="1">
      <c r="A342" s="1">
        <v>2</v>
      </c>
      <c r="B342" s="1">
        <v>9</v>
      </c>
      <c r="C342" s="140" t="s">
        <v>146</v>
      </c>
      <c r="D342" s="144"/>
      <c r="E342" s="104"/>
      <c r="F342" s="1101"/>
      <c r="G342" s="244"/>
      <c r="H342" s="105"/>
      <c r="I342" s="105"/>
      <c r="J342" s="105"/>
      <c r="K342" s="105"/>
      <c r="L342" s="105"/>
      <c r="M342" s="106"/>
    </row>
    <row r="343" spans="1:20" s="107" customFormat="1" ht="36">
      <c r="A343" s="141"/>
      <c r="B343" s="141"/>
      <c r="C343" s="139" t="s">
        <v>274</v>
      </c>
      <c r="D343" s="101"/>
      <c r="E343" s="104"/>
      <c r="F343" s="1101"/>
      <c r="G343" s="244"/>
      <c r="H343" s="105"/>
      <c r="I343" s="105"/>
      <c r="J343" s="105"/>
      <c r="K343" s="105"/>
      <c r="L343" s="105"/>
      <c r="M343" s="106"/>
    </row>
    <row r="344" spans="1:20" s="107" customFormat="1" ht="60">
      <c r="A344" s="141"/>
      <c r="B344" s="141"/>
      <c r="C344" s="145" t="s">
        <v>183</v>
      </c>
      <c r="D344" s="101"/>
      <c r="E344" s="104"/>
      <c r="F344" s="1101"/>
      <c r="G344" s="244"/>
      <c r="H344" s="105"/>
      <c r="I344" s="528"/>
      <c r="J344" s="527"/>
      <c r="K344" s="528"/>
      <c r="L344" s="527"/>
      <c r="M344" s="106"/>
      <c r="N344" s="245"/>
      <c r="O344" s="245"/>
    </row>
    <row r="345" spans="1:20" s="107" customFormat="1" ht="24">
      <c r="A345" s="103"/>
      <c r="B345" s="103"/>
      <c r="C345" s="122" t="s">
        <v>149</v>
      </c>
      <c r="E345" s="491"/>
      <c r="F345" s="1086"/>
      <c r="G345" s="147"/>
      <c r="M345" s="106"/>
      <c r="N345" s="241"/>
    </row>
    <row r="346" spans="1:20" s="107" customFormat="1" ht="24">
      <c r="A346" s="103"/>
      <c r="B346" s="103"/>
      <c r="C346" s="148" t="s">
        <v>40</v>
      </c>
      <c r="D346" s="100" t="s">
        <v>47</v>
      </c>
      <c r="E346" s="198">
        <v>4500</v>
      </c>
      <c r="F346" s="1102"/>
      <c r="G346" s="22">
        <f>E346*F346</f>
        <v>0</v>
      </c>
      <c r="H346" s="105"/>
      <c r="I346" s="355"/>
      <c r="J346" s="356"/>
      <c r="K346" s="357"/>
      <c r="L346" s="365"/>
      <c r="M346" s="106"/>
      <c r="N346" s="80"/>
      <c r="O346" s="117"/>
      <c r="P346" s="80"/>
      <c r="Q346" s="569"/>
      <c r="R346" s="131"/>
      <c r="S346" s="132">
        <f>SUM(N346:R346)</f>
        <v>0</v>
      </c>
      <c r="T346" s="288">
        <f>1.05*S346</f>
        <v>0</v>
      </c>
    </row>
    <row r="347" spans="1:20">
      <c r="A347" s="2"/>
      <c r="B347" s="33"/>
      <c r="D347" s="102"/>
      <c r="E347" s="11"/>
      <c r="F347" s="518"/>
      <c r="G347" s="11"/>
      <c r="H347" s="11"/>
      <c r="I347" s="11"/>
      <c r="J347" s="11"/>
      <c r="K347" s="11"/>
      <c r="L347" s="11"/>
      <c r="M347" s="11"/>
      <c r="N347" s="11"/>
    </row>
    <row r="348" spans="1:20" s="424" customFormat="1" ht="24">
      <c r="A348" s="1">
        <v>2</v>
      </c>
      <c r="B348" s="1">
        <v>10</v>
      </c>
      <c r="C348" s="45" t="s">
        <v>108</v>
      </c>
      <c r="D348" s="40"/>
      <c r="E348" s="30"/>
      <c r="F348" s="1103"/>
      <c r="G348" s="294"/>
      <c r="H348" s="423"/>
      <c r="I348" s="391"/>
      <c r="J348" s="539"/>
      <c r="K348" s="539"/>
      <c r="L348" s="539"/>
      <c r="M348" s="539"/>
      <c r="N348" s="539"/>
      <c r="O348" s="539"/>
      <c r="P348" s="539"/>
    </row>
    <row r="349" spans="1:20" s="426" customFormat="1" ht="72">
      <c r="A349" s="295"/>
      <c r="B349" s="295"/>
      <c r="C349" s="50" t="s">
        <v>138</v>
      </c>
      <c r="D349" s="3"/>
      <c r="E349" s="104"/>
      <c r="F349" s="1104"/>
      <c r="G349" s="245"/>
      <c r="H349" s="425"/>
      <c r="I349" s="421"/>
      <c r="J349" s="540"/>
      <c r="K349" s="422"/>
      <c r="L349" s="422"/>
      <c r="M349" s="422"/>
      <c r="N349" s="422"/>
      <c r="O349" s="422"/>
      <c r="P349" s="422"/>
    </row>
    <row r="350" spans="1:20" s="426" customFormat="1" ht="96">
      <c r="A350" s="295"/>
      <c r="B350" s="295"/>
      <c r="C350" s="50" t="s">
        <v>139</v>
      </c>
      <c r="D350" s="3"/>
      <c r="E350" s="104"/>
      <c r="F350" s="1104"/>
      <c r="G350" s="245"/>
      <c r="H350" s="425"/>
      <c r="I350" s="421"/>
      <c r="J350" s="430"/>
      <c r="K350" s="430"/>
      <c r="L350" s="430"/>
      <c r="M350" s="383"/>
      <c r="N350" s="430"/>
      <c r="O350" s="422"/>
      <c r="P350" s="422"/>
    </row>
    <row r="351" spans="1:20" s="426" customFormat="1" ht="24">
      <c r="A351" s="103"/>
      <c r="B351" s="103"/>
      <c r="C351" s="145" t="s">
        <v>60</v>
      </c>
      <c r="D351" s="107"/>
      <c r="E351" s="359"/>
      <c r="F351" s="1105"/>
      <c r="G351" s="147"/>
      <c r="H351" s="541"/>
      <c r="I351" s="421"/>
      <c r="J351" s="422"/>
      <c r="K351" s="422"/>
      <c r="L351" s="422"/>
      <c r="M351" s="422"/>
      <c r="N351" s="422"/>
      <c r="O351" s="422"/>
      <c r="P351" s="422"/>
    </row>
    <row r="352" spans="1:20" s="424" customFormat="1" ht="13.5">
      <c r="A352" s="103"/>
      <c r="B352" s="103"/>
      <c r="C352" s="148" t="s">
        <v>140</v>
      </c>
      <c r="D352" s="100" t="s">
        <v>48</v>
      </c>
      <c r="E352" s="198">
        <v>400</v>
      </c>
      <c r="F352" s="1102"/>
      <c r="G352" s="22">
        <f>E352*F352</f>
        <v>0</v>
      </c>
      <c r="H352" s="542"/>
      <c r="I352" s="391"/>
      <c r="J352" s="413"/>
      <c r="K352" s="356"/>
      <c r="L352" s="413"/>
      <c r="M352" s="413"/>
      <c r="N352" s="413"/>
      <c r="O352" s="413"/>
      <c r="P352" s="414"/>
    </row>
    <row r="353" spans="1:24" s="107" customFormat="1">
      <c r="A353" s="103"/>
      <c r="B353" s="103"/>
      <c r="C353" s="122"/>
      <c r="D353" s="101"/>
      <c r="E353" s="104"/>
      <c r="F353" s="1101"/>
      <c r="G353" s="244"/>
      <c r="H353" s="105"/>
      <c r="I353" s="105"/>
      <c r="J353" s="105"/>
      <c r="K353" s="105"/>
      <c r="L353" s="105"/>
      <c r="M353" s="106"/>
    </row>
    <row r="354" spans="1:24" s="471" customFormat="1" ht="36">
      <c r="A354" s="1">
        <v>2</v>
      </c>
      <c r="B354" s="1">
        <v>11</v>
      </c>
      <c r="C354" s="505" t="s">
        <v>450</v>
      </c>
      <c r="D354" s="506"/>
      <c r="E354" s="42"/>
      <c r="F354" s="136"/>
      <c r="G354" s="42"/>
      <c r="H354" s="221"/>
      <c r="I354" s="602"/>
      <c r="J354" s="602"/>
      <c r="K354" s="602"/>
      <c r="L354" s="602"/>
      <c r="M354" s="602"/>
      <c r="N354" s="602"/>
      <c r="O354" s="602"/>
      <c r="P354" s="602"/>
    </row>
    <row r="355" spans="1:24" s="471" customFormat="1" ht="48">
      <c r="A355" s="42"/>
      <c r="B355" s="507"/>
      <c r="C355" s="59" t="s">
        <v>455</v>
      </c>
      <c r="D355" s="506"/>
      <c r="E355" s="42"/>
      <c r="F355" s="136"/>
      <c r="G355" s="42"/>
      <c r="H355" s="221"/>
      <c r="I355" s="602"/>
      <c r="J355" s="602"/>
      <c r="K355" s="602"/>
      <c r="L355" s="602"/>
      <c r="M355" s="602"/>
      <c r="N355" s="602"/>
      <c r="O355" s="602"/>
      <c r="P355" s="602"/>
    </row>
    <row r="356" spans="1:24" s="471" customFormat="1" ht="36">
      <c r="A356" s="42"/>
      <c r="B356" s="507"/>
      <c r="C356" s="59" t="s">
        <v>456</v>
      </c>
      <c r="D356" s="506"/>
      <c r="E356" s="42"/>
      <c r="F356" s="136"/>
      <c r="G356" s="42"/>
      <c r="H356" s="221"/>
      <c r="I356" s="602"/>
      <c r="J356" s="602"/>
      <c r="K356" s="602"/>
      <c r="L356" s="602"/>
      <c r="M356" s="602"/>
      <c r="N356" s="602"/>
      <c r="O356" s="602"/>
      <c r="P356" s="602"/>
    </row>
    <row r="357" spans="1:24" s="471" customFormat="1" ht="36">
      <c r="A357" s="42"/>
      <c r="B357" s="507"/>
      <c r="C357" s="59" t="s">
        <v>445</v>
      </c>
      <c r="D357" s="506"/>
      <c r="E357" s="42"/>
      <c r="F357" s="136"/>
      <c r="G357" s="42"/>
      <c r="H357" s="221"/>
      <c r="I357" s="602"/>
      <c r="J357" s="602"/>
      <c r="K357" s="602"/>
      <c r="L357" s="602"/>
      <c r="M357" s="602"/>
      <c r="N357" s="602"/>
      <c r="O357" s="602"/>
      <c r="P357" s="602"/>
    </row>
    <row r="358" spans="1:24" s="471" customFormat="1" ht="13.5">
      <c r="A358" s="42"/>
      <c r="B358" s="507"/>
      <c r="C358" s="59" t="s">
        <v>482</v>
      </c>
      <c r="D358" s="506"/>
      <c r="E358" s="42"/>
      <c r="F358" s="136"/>
      <c r="G358" s="42"/>
      <c r="H358" s="221"/>
      <c r="I358" s="602"/>
      <c r="J358" s="602"/>
      <c r="K358" s="602"/>
      <c r="L358" s="602"/>
      <c r="M358" s="602"/>
      <c r="N358" s="602"/>
      <c r="O358" s="602"/>
      <c r="P358" s="602"/>
    </row>
    <row r="359" spans="1:24" s="471" customFormat="1" ht="13.5">
      <c r="A359" s="42"/>
      <c r="B359" s="507"/>
      <c r="C359" s="508"/>
      <c r="D359" s="509" t="s">
        <v>48</v>
      </c>
      <c r="E359" s="510">
        <v>1140</v>
      </c>
      <c r="F359" s="1090"/>
      <c r="G359" s="22">
        <f>E359*F359</f>
        <v>0</v>
      </c>
      <c r="H359" s="221"/>
      <c r="I359" s="602"/>
      <c r="J359" s="602"/>
      <c r="K359" s="602"/>
      <c r="L359" s="602"/>
      <c r="M359" s="602"/>
      <c r="N359" s="602"/>
      <c r="O359" s="602"/>
      <c r="P359" s="602"/>
    </row>
    <row r="360" spans="1:24" s="484" customFormat="1">
      <c r="F360" s="1106"/>
      <c r="I360" s="603"/>
      <c r="J360" s="603"/>
      <c r="K360" s="603"/>
      <c r="L360" s="603"/>
      <c r="M360" s="603"/>
      <c r="N360" s="603"/>
      <c r="O360" s="603"/>
      <c r="P360" s="603"/>
    </row>
    <row r="361" spans="1:24" s="42" customFormat="1" ht="24">
      <c r="A361" s="1">
        <v>2</v>
      </c>
      <c r="B361" s="1">
        <v>12</v>
      </c>
      <c r="C361" s="377" t="s">
        <v>457</v>
      </c>
      <c r="D361" s="196"/>
      <c r="E361" s="21"/>
      <c r="F361" s="1100"/>
      <c r="G361" s="264"/>
      <c r="H361" s="266"/>
      <c r="I361" s="102"/>
      <c r="J361" s="102"/>
      <c r="K361" s="102"/>
      <c r="L361" s="102"/>
      <c r="M361" s="149"/>
      <c r="N361" s="604"/>
      <c r="O361" s="159"/>
      <c r="P361" s="149"/>
    </row>
    <row r="362" spans="1:24" s="167" customFormat="1" ht="60">
      <c r="A362" s="1"/>
      <c r="B362" s="1"/>
      <c r="C362" s="60" t="s">
        <v>458</v>
      </c>
      <c r="D362" s="196"/>
      <c r="E362" s="21"/>
      <c r="F362" s="1100"/>
      <c r="G362" s="264"/>
      <c r="H362" s="266"/>
      <c r="I362" s="102"/>
      <c r="J362" s="102"/>
      <c r="K362" s="102"/>
      <c r="L362" s="102"/>
      <c r="M362" s="149"/>
      <c r="N362" s="288"/>
      <c r="O362" s="605"/>
      <c r="P362" s="44"/>
    </row>
    <row r="363" spans="1:24" s="167" customFormat="1">
      <c r="A363" s="1"/>
      <c r="B363" s="1"/>
      <c r="C363" s="60" t="s">
        <v>9</v>
      </c>
      <c r="D363" s="196"/>
      <c r="E363" s="21"/>
      <c r="F363" s="1100"/>
      <c r="G363" s="264"/>
      <c r="H363" s="266"/>
      <c r="I363" s="245"/>
      <c r="J363" s="80"/>
      <c r="K363" s="328"/>
      <c r="L363" s="80"/>
      <c r="M363" s="118"/>
      <c r="N363" s="80"/>
      <c r="O363" s="119"/>
      <c r="P363" s="152"/>
    </row>
    <row r="364" spans="1:24" s="167" customFormat="1" ht="36">
      <c r="A364" s="1"/>
      <c r="B364" s="1"/>
      <c r="C364" s="60" t="s">
        <v>143</v>
      </c>
      <c r="D364" s="196"/>
      <c r="E364" s="491"/>
      <c r="F364" s="136"/>
      <c r="G364" s="42"/>
      <c r="H364" s="266"/>
      <c r="I364" s="543"/>
      <c r="J364" s="606"/>
      <c r="K364" s="102"/>
      <c r="L364" s="102"/>
      <c r="M364" s="149"/>
      <c r="N364" s="288"/>
      <c r="O364" s="605"/>
      <c r="P364" s="152"/>
    </row>
    <row r="365" spans="1:24" s="167" customFormat="1">
      <c r="A365" s="42"/>
      <c r="B365" s="35"/>
      <c r="C365" s="297" t="s">
        <v>459</v>
      </c>
      <c r="D365" s="5" t="s">
        <v>264</v>
      </c>
      <c r="E365" s="198">
        <v>2330</v>
      </c>
      <c r="F365" s="1107"/>
      <c r="G365" s="22">
        <f>E365*F365</f>
        <v>0</v>
      </c>
      <c r="H365" s="196"/>
      <c r="I365" s="607"/>
      <c r="J365" s="80"/>
      <c r="K365" s="328"/>
      <c r="L365" s="80"/>
      <c r="M365" s="118"/>
      <c r="N365" s="80"/>
      <c r="O365" s="119"/>
      <c r="P365" s="121"/>
    </row>
    <row r="366" spans="1:24">
      <c r="A366" s="2"/>
      <c r="B366" s="2"/>
      <c r="F366" s="1081"/>
      <c r="H366" s="15"/>
      <c r="I366" s="15"/>
      <c r="J366" s="15"/>
      <c r="K366" s="15"/>
      <c r="L366" s="15"/>
      <c r="M366" s="15"/>
      <c r="N366" s="15"/>
      <c r="X366" s="2" t="e">
        <f>#REF!-#REF!</f>
        <v>#REF!</v>
      </c>
    </row>
    <row r="367" spans="1:24">
      <c r="F367" s="1079"/>
    </row>
    <row r="368" spans="1:24" ht="12.75">
      <c r="A368" s="2"/>
      <c r="B368" s="2"/>
      <c r="C368" s="73" t="s">
        <v>281</v>
      </c>
      <c r="D368" s="5"/>
      <c r="E368" s="203"/>
      <c r="F368" s="1094"/>
      <c r="G368" s="160">
        <f>SUM(G285:G365)</f>
        <v>0</v>
      </c>
      <c r="H368" s="2"/>
      <c r="I368" s="2"/>
      <c r="J368" s="2"/>
      <c r="K368" s="2"/>
      <c r="L368" s="2"/>
      <c r="M368" s="2"/>
      <c r="N368" s="2"/>
    </row>
    <row r="369" spans="1:22">
      <c r="A369" s="2"/>
      <c r="B369" s="2"/>
      <c r="C369" s="53"/>
      <c r="E369" s="14"/>
      <c r="F369" s="1095"/>
      <c r="G369" s="14"/>
      <c r="H369" s="14"/>
      <c r="I369" s="14"/>
      <c r="J369" s="14"/>
      <c r="K369" s="14"/>
      <c r="L369" s="14"/>
      <c r="M369" s="14"/>
      <c r="N369" s="14"/>
    </row>
    <row r="370" spans="1:22" ht="24">
      <c r="A370" s="74">
        <v>3</v>
      </c>
      <c r="B370" s="34"/>
      <c r="C370" s="75" t="s">
        <v>155</v>
      </c>
      <c r="D370" s="4" t="s">
        <v>237</v>
      </c>
      <c r="E370" s="13" t="s">
        <v>304</v>
      </c>
      <c r="F370" s="1096" t="s">
        <v>306</v>
      </c>
      <c r="G370" s="13" t="s">
        <v>104</v>
      </c>
      <c r="H370" s="30"/>
      <c r="I370" s="30"/>
      <c r="J370" s="30"/>
      <c r="K370" s="30"/>
      <c r="L370" s="30"/>
      <c r="M370" s="40"/>
      <c r="N370" s="40"/>
    </row>
    <row r="371" spans="1:22" ht="12.75">
      <c r="A371" s="129"/>
      <c r="C371" s="177"/>
      <c r="D371" s="69"/>
      <c r="E371" s="30"/>
      <c r="F371" s="1108"/>
      <c r="G371" s="30"/>
      <c r="H371" s="30"/>
      <c r="I371" s="30"/>
      <c r="J371" s="30"/>
      <c r="K371" s="30"/>
      <c r="L371" s="30"/>
      <c r="M371" s="40"/>
      <c r="N371" s="40"/>
    </row>
    <row r="372" spans="1:22" s="1" customFormat="1" ht="36">
      <c r="A372" s="1">
        <v>3</v>
      </c>
      <c r="B372" s="1">
        <v>1</v>
      </c>
      <c r="C372" s="54" t="s">
        <v>262</v>
      </c>
      <c r="D372" s="3"/>
      <c r="E372" s="18"/>
      <c r="F372" s="18"/>
      <c r="G372" s="164"/>
      <c r="H372" s="164"/>
      <c r="I372" s="164"/>
      <c r="J372" s="164"/>
      <c r="K372" s="164"/>
      <c r="L372" s="164"/>
      <c r="M372" s="18"/>
      <c r="N372" s="79"/>
      <c r="O372" s="2"/>
      <c r="P372" s="133"/>
      <c r="Q372" s="2"/>
      <c r="R372" s="90"/>
      <c r="U372" s="298"/>
      <c r="V372" s="26" t="s">
        <v>323</v>
      </c>
    </row>
    <row r="373" spans="1:22" s="1" customFormat="1" ht="36">
      <c r="C373" s="151" t="s">
        <v>263</v>
      </c>
      <c r="D373" s="3"/>
      <c r="F373" s="1109"/>
      <c r="G373" s="164"/>
      <c r="H373" s="164"/>
      <c r="I373" s="164"/>
      <c r="J373" s="164"/>
      <c r="K373" s="164"/>
      <c r="L373" s="164"/>
      <c r="M373" s="18"/>
      <c r="N373" s="299"/>
      <c r="O373" s="247"/>
      <c r="P373" s="286"/>
      <c r="Q373" s="242"/>
      <c r="R373" s="90"/>
      <c r="U373" s="298"/>
      <c r="V373" s="26"/>
    </row>
    <row r="374" spans="1:22" s="1" customFormat="1" ht="108">
      <c r="C374" s="151" t="s">
        <v>28</v>
      </c>
      <c r="D374" s="3"/>
      <c r="E374" s="18"/>
      <c r="F374" s="18"/>
      <c r="G374" s="164"/>
      <c r="H374" s="164"/>
      <c r="I374" s="528"/>
      <c r="J374" s="608"/>
      <c r="K374" s="528"/>
      <c r="L374" s="527"/>
      <c r="M374" s="18"/>
      <c r="N374" s="79"/>
      <c r="O374" s="2"/>
      <c r="R374" s="90"/>
      <c r="U374" s="298"/>
      <c r="V374" s="26"/>
    </row>
    <row r="375" spans="1:22" s="1" customFormat="1" ht="12.75">
      <c r="C375" s="48" t="s">
        <v>148</v>
      </c>
      <c r="D375" s="3"/>
      <c r="E375" s="18"/>
      <c r="F375" s="18"/>
      <c r="G375" s="18"/>
      <c r="H375" s="418"/>
      <c r="I375" s="355"/>
      <c r="J375" s="418"/>
      <c r="K375" s="300"/>
      <c r="L375" s="300"/>
      <c r="M375" s="18"/>
      <c r="N375" s="80"/>
      <c r="O375" s="328"/>
      <c r="P375" s="80"/>
      <c r="R375" s="41"/>
      <c r="S375" s="301" t="s">
        <v>93</v>
      </c>
      <c r="T375" s="123">
        <f>SUM(N375:P375)</f>
        <v>0</v>
      </c>
      <c r="U375" s="296"/>
      <c r="V375" s="26" t="s">
        <v>323</v>
      </c>
    </row>
    <row r="376" spans="1:22" s="1" customFormat="1" ht="12.75">
      <c r="C376" s="47" t="s">
        <v>90</v>
      </c>
      <c r="D376" s="5" t="s">
        <v>238</v>
      </c>
      <c r="E376" s="150">
        <v>530</v>
      </c>
      <c r="F376" s="1110"/>
      <c r="G376" s="22">
        <f>E376*F376</f>
        <v>0</v>
      </c>
      <c r="H376" s="19"/>
      <c r="I376" s="355"/>
      <c r="J376" s="356"/>
      <c r="K376" s="357"/>
      <c r="L376" s="365"/>
      <c r="M376" s="19"/>
      <c r="N376" s="80"/>
      <c r="O376" s="328"/>
      <c r="P376" s="80"/>
      <c r="Q376" s="569"/>
      <c r="R376" s="131"/>
      <c r="S376" s="132">
        <f>SUM(N376:Q376)</f>
        <v>0</v>
      </c>
      <c r="U376" s="302">
        <f>1.05*S376</f>
        <v>0</v>
      </c>
      <c r="V376" s="303" t="s">
        <v>322</v>
      </c>
    </row>
    <row r="377" spans="1:22" s="200" customFormat="1" ht="12.75">
      <c r="A377" s="1"/>
      <c r="B377" s="1"/>
      <c r="C377" s="47" t="s">
        <v>94</v>
      </c>
      <c r="D377" s="5" t="s">
        <v>238</v>
      </c>
      <c r="E377" s="150">
        <v>390</v>
      </c>
      <c r="F377" s="1110"/>
      <c r="G377" s="22">
        <f>E377*F377</f>
        <v>0</v>
      </c>
      <c r="H377" s="19"/>
      <c r="I377" s="355"/>
      <c r="J377" s="356"/>
      <c r="K377" s="357"/>
      <c r="L377" s="365"/>
      <c r="M377" s="19"/>
      <c r="N377" s="80"/>
      <c r="O377" s="328"/>
      <c r="P377" s="80"/>
      <c r="Q377" s="562"/>
      <c r="R377" s="233"/>
      <c r="S377" s="234">
        <f>SUM(N377:Q377)</f>
        <v>0</v>
      </c>
      <c r="T377" s="361"/>
      <c r="U377" s="362">
        <f>1.05*S377</f>
        <v>0</v>
      </c>
    </row>
    <row r="378" spans="1:22" s="200" customFormat="1" ht="12.75">
      <c r="A378" s="1"/>
      <c r="B378" s="1"/>
      <c r="C378" s="47" t="s">
        <v>284</v>
      </c>
      <c r="D378" s="5" t="s">
        <v>238</v>
      </c>
      <c r="E378" s="150">
        <v>60</v>
      </c>
      <c r="F378" s="1110"/>
      <c r="G378" s="22">
        <f>E378*F378</f>
        <v>0</v>
      </c>
      <c r="H378" s="19"/>
      <c r="I378" s="355"/>
      <c r="J378" s="356"/>
      <c r="K378" s="357"/>
      <c r="L378" s="365"/>
      <c r="M378" s="19"/>
      <c r="N378" s="80"/>
      <c r="O378" s="328"/>
      <c r="P378" s="80"/>
      <c r="Q378" s="562"/>
      <c r="R378" s="233"/>
      <c r="S378" s="234">
        <f>SUM(N378:Q378)</f>
        <v>0</v>
      </c>
      <c r="T378" s="361"/>
      <c r="U378" s="362">
        <f>1.05*S378</f>
        <v>0</v>
      </c>
    </row>
    <row r="379" spans="1:22" s="1" customFormat="1">
      <c r="C379" s="48"/>
      <c r="D379" s="3"/>
      <c r="E379" s="14"/>
      <c r="F379" s="1095"/>
      <c r="G379" s="12"/>
      <c r="H379" s="19"/>
      <c r="I379" s="544"/>
      <c r="J379" s="544"/>
      <c r="K379" s="19"/>
      <c r="L379" s="19"/>
      <c r="M379" s="19"/>
      <c r="N379" s="80"/>
      <c r="O379" s="117"/>
      <c r="P379" s="80"/>
      <c r="Q379" s="80"/>
      <c r="R379" s="119"/>
      <c r="S379" s="121"/>
      <c r="T379" s="231"/>
    </row>
    <row r="380" spans="1:22" s="1" customFormat="1" ht="36">
      <c r="A380" s="1">
        <v>3</v>
      </c>
      <c r="B380" s="1">
        <v>2</v>
      </c>
      <c r="C380" s="54" t="s">
        <v>51</v>
      </c>
      <c r="D380" s="3"/>
      <c r="F380" s="151"/>
      <c r="G380" s="164"/>
      <c r="H380" s="151"/>
      <c r="I380" s="151"/>
      <c r="J380" s="151"/>
      <c r="K380" s="151"/>
      <c r="L380" s="151"/>
      <c r="M380" s="151"/>
      <c r="N380" s="79"/>
      <c r="O380" s="2"/>
      <c r="R380" s="90"/>
      <c r="S380" s="304" t="s">
        <v>286</v>
      </c>
      <c r="T380" s="305"/>
    </row>
    <row r="381" spans="1:22" s="1" customFormat="1" ht="36">
      <c r="C381" s="151" t="s">
        <v>263</v>
      </c>
      <c r="D381" s="3"/>
      <c r="F381" s="151"/>
      <c r="G381" s="18"/>
      <c r="H381" s="151"/>
      <c r="I381" s="151"/>
      <c r="J381" s="151"/>
      <c r="K381" s="151"/>
      <c r="L381" s="151"/>
      <c r="M381" s="151"/>
      <c r="N381" s="79"/>
      <c r="O381" s="2"/>
      <c r="R381" s="90"/>
      <c r="S381" s="306"/>
      <c r="T381" s="288"/>
    </row>
    <row r="382" spans="1:22" s="1" customFormat="1" ht="108">
      <c r="C382" s="151" t="s">
        <v>27</v>
      </c>
      <c r="D382" s="3"/>
      <c r="E382" s="164"/>
      <c r="F382" s="151"/>
      <c r="G382" s="18"/>
      <c r="H382" s="151"/>
      <c r="I382" s="545"/>
      <c r="J382" s="527"/>
      <c r="K382" s="528"/>
      <c r="L382" s="527"/>
      <c r="M382" s="151"/>
      <c r="N382" s="82"/>
      <c r="O382" s="284"/>
      <c r="P382" s="286"/>
      <c r="Q382" s="242"/>
      <c r="R382" s="90"/>
      <c r="S382" s="306"/>
      <c r="T382" s="288"/>
    </row>
    <row r="383" spans="1:22" s="1" customFormat="1">
      <c r="C383" s="151" t="s">
        <v>148</v>
      </c>
      <c r="D383" s="3"/>
      <c r="E383" s="18"/>
      <c r="F383" s="151"/>
      <c r="G383" s="18"/>
      <c r="H383" s="151"/>
      <c r="I383" s="546"/>
      <c r="J383" s="151"/>
      <c r="K383" s="151"/>
      <c r="L383" s="151"/>
      <c r="M383" s="151"/>
      <c r="N383" s="134"/>
      <c r="O383" s="2"/>
      <c r="R383" s="90"/>
      <c r="S383" s="306" t="s">
        <v>285</v>
      </c>
      <c r="T383" s="231"/>
    </row>
    <row r="384" spans="1:22" s="200" customFormat="1" ht="12.75">
      <c r="A384" s="1"/>
      <c r="B384" s="1"/>
      <c r="C384" s="47" t="s">
        <v>1</v>
      </c>
      <c r="D384" s="5" t="s">
        <v>238</v>
      </c>
      <c r="E384" s="150">
        <v>100</v>
      </c>
      <c r="F384" s="1110"/>
      <c r="G384" s="22">
        <f>E384*F384</f>
        <v>0</v>
      </c>
      <c r="H384" s="19"/>
      <c r="I384" s="355"/>
      <c r="J384" s="356"/>
      <c r="K384" s="357"/>
      <c r="L384" s="365"/>
      <c r="M384" s="19"/>
      <c r="N384" s="80"/>
      <c r="O384" s="328"/>
      <c r="P384" s="80"/>
      <c r="Q384" s="562"/>
      <c r="R384" s="233"/>
      <c r="S384" s="234">
        <f>SUM(N384:Q384)</f>
        <v>0</v>
      </c>
      <c r="T384" s="363">
        <f>1.05*S384</f>
        <v>0</v>
      </c>
    </row>
    <row r="385" spans="1:19" s="1" customFormat="1">
      <c r="C385" s="54"/>
      <c r="D385" s="3"/>
      <c r="E385" s="14"/>
      <c r="F385" s="1095"/>
      <c r="G385" s="14"/>
    </row>
    <row r="386" spans="1:19" s="307" customFormat="1" ht="48">
      <c r="A386" s="35">
        <v>3</v>
      </c>
      <c r="B386" s="35">
        <v>3</v>
      </c>
      <c r="C386" s="378" t="s">
        <v>468</v>
      </c>
      <c r="D386" s="196"/>
      <c r="E386" s="21"/>
      <c r="F386" s="136"/>
      <c r="G386" s="42"/>
      <c r="I386" s="609"/>
      <c r="J386" s="609"/>
      <c r="K386" s="609"/>
      <c r="L386" s="609"/>
      <c r="M386" s="321"/>
      <c r="N386" s="321"/>
      <c r="O386" s="610"/>
      <c r="P386" s="609"/>
    </row>
    <row r="387" spans="1:19" s="312" customFormat="1" ht="60">
      <c r="A387" s="309"/>
      <c r="B387" s="309"/>
      <c r="C387" s="83" t="s">
        <v>473</v>
      </c>
      <c r="D387" s="310"/>
      <c r="E387" s="311"/>
      <c r="F387" s="311"/>
      <c r="G387" s="311"/>
    </row>
    <row r="388" spans="1:19" s="312" customFormat="1" ht="84">
      <c r="A388" s="309"/>
      <c r="B388" s="309"/>
      <c r="C388" s="83" t="s">
        <v>471</v>
      </c>
      <c r="D388" s="310"/>
      <c r="E388" s="311"/>
      <c r="F388" s="311"/>
      <c r="G388" s="311"/>
    </row>
    <row r="389" spans="1:19" s="312" customFormat="1" ht="36">
      <c r="A389" s="309"/>
      <c r="B389" s="309"/>
      <c r="C389" s="83" t="s">
        <v>300</v>
      </c>
      <c r="D389" s="310"/>
      <c r="E389" s="311"/>
      <c r="F389" s="311"/>
      <c r="G389" s="311"/>
    </row>
    <row r="390" spans="1:19" s="312" customFormat="1" ht="48">
      <c r="A390" s="309"/>
      <c r="B390" s="309"/>
      <c r="C390" s="83" t="s">
        <v>298</v>
      </c>
      <c r="D390" s="310"/>
      <c r="E390" s="313"/>
      <c r="F390" s="313"/>
      <c r="G390" s="311"/>
      <c r="I390" s="528"/>
      <c r="J390" s="527"/>
      <c r="K390" s="528"/>
      <c r="L390" s="527"/>
      <c r="M390" s="314"/>
      <c r="N390" s="314"/>
    </row>
    <row r="391" spans="1:19" s="312" customFormat="1">
      <c r="A391" s="309"/>
      <c r="B391" s="309"/>
      <c r="C391" s="83" t="s">
        <v>299</v>
      </c>
      <c r="D391" s="310"/>
      <c r="E391" s="313"/>
      <c r="F391" s="313"/>
      <c r="G391" s="311"/>
      <c r="M391" s="314"/>
      <c r="N391" s="314"/>
    </row>
    <row r="392" spans="1:19" s="312" customFormat="1" ht="24">
      <c r="A392" s="309"/>
      <c r="B392" s="309"/>
      <c r="C392" s="83" t="s">
        <v>120</v>
      </c>
      <c r="D392" s="310"/>
      <c r="E392" s="311"/>
      <c r="F392" s="311"/>
      <c r="G392" s="311"/>
      <c r="I392" s="431"/>
      <c r="M392" s="315"/>
    </row>
    <row r="393" spans="1:19" s="488" customFormat="1" ht="36">
      <c r="A393" s="31"/>
      <c r="B393" s="32"/>
      <c r="C393" s="138" t="s">
        <v>467</v>
      </c>
      <c r="D393" s="5" t="s">
        <v>47</v>
      </c>
      <c r="E393" s="38">
        <v>150</v>
      </c>
      <c r="F393" s="1083"/>
      <c r="G393" s="22">
        <f>E393*F393</f>
        <v>0</v>
      </c>
      <c r="H393" s="17"/>
      <c r="I393" s="547"/>
      <c r="J393" s="575"/>
      <c r="K393" s="357"/>
      <c r="L393" s="365"/>
      <c r="M393" s="17"/>
      <c r="N393" s="80"/>
      <c r="O393" s="328"/>
      <c r="P393" s="80"/>
      <c r="Q393" s="564"/>
      <c r="R393" s="486"/>
      <c r="S393" s="487">
        <f>SUM(N393:R393)</f>
        <v>0</v>
      </c>
    </row>
    <row r="394" spans="1:19" s="456" customFormat="1" ht="24">
      <c r="A394" s="31"/>
      <c r="B394" s="32"/>
      <c r="C394" s="138" t="s">
        <v>472</v>
      </c>
      <c r="D394" s="5" t="s">
        <v>47</v>
      </c>
      <c r="E394" s="38">
        <v>20</v>
      </c>
      <c r="F394" s="1083"/>
      <c r="G394" s="22">
        <f>E394*F394</f>
        <v>0</v>
      </c>
      <c r="H394" s="17"/>
      <c r="I394" s="584"/>
      <c r="J394" s="583"/>
      <c r="K394" s="357"/>
      <c r="L394" s="365"/>
      <c r="M394" s="17"/>
      <c r="N394" s="80"/>
      <c r="O394" s="328"/>
      <c r="P394" s="80"/>
      <c r="Q394" s="561"/>
      <c r="R394" s="440"/>
      <c r="S394" s="441">
        <f>SUM(N394:R394)</f>
        <v>0</v>
      </c>
    </row>
    <row r="395" spans="1:19" s="200" customFormat="1">
      <c r="A395" s="1"/>
      <c r="B395" s="1"/>
      <c r="C395" s="54"/>
      <c r="D395" s="3"/>
      <c r="E395" s="151"/>
      <c r="F395" s="151"/>
      <c r="G395" s="151"/>
      <c r="H395" s="1"/>
      <c r="I395" s="1"/>
      <c r="J395" s="1"/>
      <c r="K395" s="1"/>
      <c r="L395" s="1"/>
      <c r="M395" s="1"/>
      <c r="N395" s="1"/>
      <c r="O395" s="1"/>
      <c r="P395" s="1"/>
    </row>
    <row r="396" spans="1:19" s="1" customFormat="1" ht="24.75">
      <c r="A396" s="1">
        <v>3</v>
      </c>
      <c r="B396" s="1">
        <v>4</v>
      </c>
      <c r="C396" s="379" t="s">
        <v>121</v>
      </c>
      <c r="D396" s="7"/>
      <c r="E396" s="360"/>
      <c r="F396" s="1095"/>
      <c r="G396" s="14"/>
      <c r="H396" s="14"/>
      <c r="I396" s="14"/>
      <c r="J396" s="14"/>
      <c r="K396" s="14"/>
      <c r="L396" s="14"/>
      <c r="M396" s="14"/>
      <c r="N396" s="41"/>
      <c r="O396" s="26"/>
      <c r="P396" s="41"/>
    </row>
    <row r="397" spans="1:19" s="1" customFormat="1" ht="48">
      <c r="C397" s="316" t="s">
        <v>252</v>
      </c>
      <c r="D397" s="7"/>
      <c r="E397" s="360"/>
      <c r="F397" s="1095"/>
      <c r="G397" s="14"/>
      <c r="H397" s="14"/>
      <c r="I397" s="14"/>
      <c r="J397" s="14"/>
      <c r="K397" s="14"/>
      <c r="L397" s="14"/>
      <c r="M397" s="14"/>
      <c r="N397" s="317"/>
      <c r="O397" s="26"/>
      <c r="P397" s="41"/>
    </row>
    <row r="398" spans="1:19" s="42" customFormat="1" ht="36">
      <c r="C398" s="222" t="s">
        <v>251</v>
      </c>
      <c r="F398" s="136"/>
      <c r="I398" s="44"/>
      <c r="J398" s="44"/>
      <c r="K398" s="44"/>
      <c r="L398" s="44"/>
      <c r="M398" s="44"/>
      <c r="N398" s="44"/>
      <c r="O398" s="44"/>
      <c r="P398" s="44"/>
    </row>
    <row r="399" spans="1:19" s="1" customFormat="1" ht="96">
      <c r="C399" s="316" t="s">
        <v>253</v>
      </c>
      <c r="D399" s="7"/>
      <c r="E399" s="360"/>
      <c r="F399" s="1095"/>
      <c r="G399" s="14"/>
      <c r="H399" s="14"/>
      <c r="I399" s="547"/>
      <c r="J399" s="431"/>
      <c r="K399" s="431"/>
      <c r="L399" s="547"/>
      <c r="M399" s="14"/>
      <c r="N399" s="318"/>
      <c r="O399" s="156"/>
      <c r="P399" s="79"/>
      <c r="Q399" s="319" t="s">
        <v>95</v>
      </c>
      <c r="R399" s="166"/>
    </row>
    <row r="400" spans="1:19" s="1" customFormat="1" ht="15">
      <c r="C400" s="316" t="s">
        <v>53</v>
      </c>
      <c r="D400" s="7"/>
      <c r="E400" s="360"/>
      <c r="F400" s="1095"/>
      <c r="G400" s="14"/>
      <c r="H400" s="14"/>
      <c r="I400" s="413"/>
      <c r="J400" s="431"/>
      <c r="K400" s="14"/>
      <c r="L400" s="14"/>
      <c r="M400" s="14"/>
      <c r="N400" s="318"/>
      <c r="O400" s="156"/>
      <c r="P400" s="79"/>
      <c r="Q400" s="319"/>
      <c r="R400" s="166"/>
    </row>
    <row r="401" spans="1:20" s="307" customFormat="1" ht="13.5">
      <c r="A401" s="42"/>
      <c r="B401" s="42"/>
      <c r="C401" s="6" t="s">
        <v>400</v>
      </c>
      <c r="D401" s="5" t="s">
        <v>48</v>
      </c>
      <c r="E401" s="150">
        <v>25</v>
      </c>
      <c r="F401" s="1111"/>
      <c r="G401" s="22">
        <f>E401*F401</f>
        <v>0</v>
      </c>
      <c r="I401" s="80"/>
      <c r="J401" s="575"/>
      <c r="K401" s="357"/>
      <c r="L401" s="365"/>
      <c r="M401" s="609"/>
      <c r="N401" s="80"/>
      <c r="O401" s="328"/>
      <c r="P401" s="80"/>
      <c r="Q401" s="569"/>
      <c r="R401" s="131"/>
      <c r="S401" s="132">
        <f>SUM(N401:R401)</f>
        <v>0</v>
      </c>
      <c r="T401" s="320">
        <f>S401*1.05</f>
        <v>0</v>
      </c>
    </row>
    <row r="402" spans="1:20" s="432" customFormat="1">
      <c r="A402" s="427"/>
      <c r="B402" s="427"/>
      <c r="C402" s="383"/>
      <c r="D402" s="391"/>
      <c r="E402" s="428"/>
      <c r="F402" s="1112"/>
      <c r="G402" s="428"/>
      <c r="H402" s="429"/>
      <c r="I402" s="429"/>
      <c r="J402" s="430"/>
      <c r="K402" s="431"/>
      <c r="L402" s="431"/>
      <c r="M402" s="431"/>
      <c r="N402" s="431"/>
      <c r="O402" s="431"/>
      <c r="P402" s="539"/>
    </row>
    <row r="403" spans="1:20" s="434" customFormat="1" ht="48">
      <c r="A403" s="35">
        <v>3</v>
      </c>
      <c r="B403" s="35">
        <v>5</v>
      </c>
      <c r="C403" s="153" t="s">
        <v>295</v>
      </c>
      <c r="D403" s="3"/>
      <c r="E403" s="358"/>
      <c r="F403" s="1113"/>
      <c r="G403" s="81"/>
      <c r="H403" s="429"/>
      <c r="I403" s="429"/>
      <c r="J403" s="433"/>
      <c r="K403" s="431"/>
      <c r="L403" s="548"/>
      <c r="M403" s="431"/>
      <c r="N403" s="431"/>
      <c r="O403" s="431"/>
      <c r="P403" s="539"/>
    </row>
    <row r="404" spans="1:20" s="434" customFormat="1" ht="24">
      <c r="A404" s="35"/>
      <c r="B404" s="35"/>
      <c r="C404" s="223" t="s">
        <v>401</v>
      </c>
      <c r="D404" s="3"/>
      <c r="E404" s="81"/>
      <c r="F404" s="1112"/>
      <c r="G404" s="81"/>
      <c r="H404" s="429"/>
      <c r="I404" s="429"/>
      <c r="J404" s="430"/>
      <c r="K404" s="431"/>
      <c r="L404" s="431"/>
      <c r="M404" s="431"/>
      <c r="N404" s="431"/>
      <c r="O404" s="431"/>
      <c r="P404" s="539"/>
    </row>
    <row r="405" spans="1:20" s="434" customFormat="1" ht="24">
      <c r="A405" s="35"/>
      <c r="B405" s="35"/>
      <c r="C405" s="223" t="s">
        <v>403</v>
      </c>
      <c r="D405" s="3"/>
      <c r="E405" s="81"/>
      <c r="F405" s="1112"/>
      <c r="G405" s="81"/>
      <c r="H405" s="429"/>
      <c r="I405" s="429"/>
      <c r="J405" s="430"/>
      <c r="K405" s="431"/>
      <c r="L405" s="431"/>
      <c r="M405" s="431"/>
      <c r="N405" s="431"/>
      <c r="O405" s="431"/>
      <c r="P405" s="539"/>
    </row>
    <row r="406" spans="1:20" s="434" customFormat="1" ht="24">
      <c r="A406" s="35"/>
      <c r="B406" s="35"/>
      <c r="C406" s="223" t="s">
        <v>404</v>
      </c>
      <c r="D406" s="3"/>
      <c r="E406" s="81"/>
      <c r="F406" s="1112"/>
      <c r="G406" s="81"/>
      <c r="H406" s="429"/>
      <c r="I406" s="429"/>
      <c r="J406" s="413"/>
      <c r="K406" s="431"/>
      <c r="L406" s="431"/>
      <c r="M406" s="393"/>
      <c r="N406" s="431"/>
      <c r="O406" s="431"/>
      <c r="P406" s="539"/>
    </row>
    <row r="407" spans="1:20" s="434" customFormat="1" ht="12.75">
      <c r="A407" s="35"/>
      <c r="B407" s="35"/>
      <c r="C407" s="2" t="s">
        <v>53</v>
      </c>
      <c r="D407" s="3"/>
      <c r="E407" s="81"/>
      <c r="F407" s="1112"/>
      <c r="G407" s="81"/>
      <c r="H407" s="429"/>
      <c r="I407" s="539"/>
      <c r="J407" s="611"/>
      <c r="K407" s="539"/>
      <c r="L407" s="539"/>
      <c r="M407" s="431"/>
      <c r="N407" s="431"/>
      <c r="O407" s="431"/>
      <c r="P407" s="539"/>
    </row>
    <row r="408" spans="1:20" s="434" customFormat="1" ht="24">
      <c r="A408" s="35"/>
      <c r="B408" s="35"/>
      <c r="C408" s="6" t="s">
        <v>402</v>
      </c>
      <c r="D408" s="5" t="s">
        <v>48</v>
      </c>
      <c r="E408" s="98">
        <v>120</v>
      </c>
      <c r="F408" s="1090"/>
      <c r="G408" s="22">
        <f>E408*F408</f>
        <v>0</v>
      </c>
      <c r="H408" s="429"/>
      <c r="I408" s="413"/>
      <c r="J408" s="575"/>
      <c r="K408" s="539"/>
      <c r="L408" s="413"/>
      <c r="M408" s="413"/>
      <c r="N408" s="413"/>
      <c r="O408" s="413"/>
      <c r="P408" s="414"/>
      <c r="Q408" s="435">
        <f>1.05*P408</f>
        <v>0</v>
      </c>
    </row>
    <row r="409" spans="1:20" s="42" customFormat="1">
      <c r="A409" s="35"/>
      <c r="B409" s="35"/>
      <c r="C409" s="2"/>
      <c r="D409" s="3"/>
      <c r="E409" s="81"/>
      <c r="F409" s="1112"/>
      <c r="G409" s="81"/>
      <c r="H409" s="20"/>
      <c r="I409" s="20"/>
      <c r="J409" s="20"/>
      <c r="K409" s="44"/>
      <c r="L409" s="20"/>
      <c r="M409" s="20"/>
      <c r="N409" s="82"/>
      <c r="O409" s="79"/>
      <c r="P409" s="79"/>
      <c r="Q409" s="79"/>
      <c r="R409" s="166"/>
    </row>
    <row r="410" spans="1:20" s="42" customFormat="1" ht="24">
      <c r="A410" s="35">
        <v>3</v>
      </c>
      <c r="B410" s="35">
        <v>6</v>
      </c>
      <c r="C410" s="9" t="s">
        <v>130</v>
      </c>
      <c r="D410" s="3"/>
      <c r="E410" s="81"/>
      <c r="F410" s="1112"/>
      <c r="G410" s="81"/>
      <c r="H410" s="20"/>
      <c r="I410" s="20"/>
      <c r="J410" s="20"/>
      <c r="K410" s="20"/>
      <c r="L410" s="20"/>
      <c r="M410" s="20"/>
      <c r="N410" s="517"/>
      <c r="O410" s="20"/>
      <c r="P410" s="41"/>
      <c r="Q410" s="152"/>
      <c r="R410" s="44"/>
    </row>
    <row r="411" spans="1:20" s="42" customFormat="1" ht="24">
      <c r="A411" s="35"/>
      <c r="B411" s="35"/>
      <c r="C411" s="2" t="s">
        <v>131</v>
      </c>
      <c r="D411" s="3"/>
      <c r="E411" s="81"/>
      <c r="F411" s="1112"/>
      <c r="G411" s="81"/>
      <c r="H411" s="20"/>
      <c r="I411" s="20"/>
      <c r="J411" s="20"/>
      <c r="K411" s="20"/>
      <c r="L411" s="20"/>
      <c r="M411" s="20"/>
      <c r="N411" s="517"/>
      <c r="O411" s="20"/>
      <c r="P411" s="41"/>
      <c r="Q411" s="152"/>
      <c r="R411" s="44"/>
    </row>
    <row r="412" spans="1:20" s="42" customFormat="1" ht="24">
      <c r="A412" s="35"/>
      <c r="B412" s="35"/>
      <c r="C412" s="2" t="s">
        <v>259</v>
      </c>
      <c r="D412" s="3"/>
      <c r="E412" s="81"/>
      <c r="F412" s="1112"/>
      <c r="G412" s="81"/>
      <c r="H412" s="20"/>
      <c r="I412" s="20"/>
      <c r="J412" s="20"/>
      <c r="K412" s="20"/>
      <c r="L412" s="20"/>
      <c r="M412" s="20"/>
      <c r="N412" s="517"/>
      <c r="O412" s="20"/>
      <c r="P412" s="41"/>
      <c r="Q412" s="152"/>
      <c r="R412" s="44"/>
    </row>
    <row r="413" spans="1:20" s="42" customFormat="1">
      <c r="A413" s="35"/>
      <c r="B413" s="35"/>
      <c r="C413" s="2" t="s">
        <v>53</v>
      </c>
      <c r="D413" s="3"/>
      <c r="E413" s="81"/>
      <c r="F413" s="1112"/>
      <c r="G413" s="81"/>
      <c r="H413" s="20"/>
      <c r="I413" s="20"/>
      <c r="J413" s="20"/>
      <c r="K413" s="20"/>
      <c r="L413" s="20"/>
      <c r="M413" s="20"/>
      <c r="N413" s="517"/>
      <c r="O413" s="41"/>
      <c r="P413" s="41"/>
      <c r="Q413" s="41" t="s">
        <v>122</v>
      </c>
      <c r="R413" s="41" t="s">
        <v>123</v>
      </c>
    </row>
    <row r="414" spans="1:20" s="442" customFormat="1" ht="13.5">
      <c r="A414" s="35"/>
      <c r="B414" s="35"/>
      <c r="C414" s="6" t="s">
        <v>172</v>
      </c>
      <c r="D414" s="5" t="s">
        <v>48</v>
      </c>
      <c r="E414" s="98">
        <v>30</v>
      </c>
      <c r="F414" s="1090"/>
      <c r="G414" s="22">
        <f>E414*F414</f>
        <v>0</v>
      </c>
      <c r="H414" s="20"/>
      <c r="I414" s="355"/>
      <c r="J414" s="575"/>
      <c r="K414" s="357"/>
      <c r="L414" s="365"/>
      <c r="M414" s="20"/>
      <c r="N414" s="80"/>
      <c r="O414" s="328"/>
      <c r="P414" s="328"/>
      <c r="Q414" s="568"/>
      <c r="R414" s="461"/>
      <c r="S414" s="441">
        <f>SUM(N414:R414)</f>
        <v>0</v>
      </c>
      <c r="T414" s="470">
        <f>1.05*S414</f>
        <v>0</v>
      </c>
    </row>
    <row r="415" spans="1:20" s="178" customFormat="1">
      <c r="A415" s="35"/>
      <c r="B415" s="35"/>
      <c r="C415" s="2"/>
      <c r="D415" s="3"/>
      <c r="E415" s="81"/>
      <c r="F415" s="1112"/>
      <c r="G415" s="81"/>
      <c r="H415" s="20"/>
      <c r="I415" s="20"/>
      <c r="J415" s="20"/>
      <c r="K415" s="20"/>
      <c r="L415" s="20"/>
      <c r="M415" s="20"/>
      <c r="N415" s="20"/>
      <c r="O415" s="44"/>
      <c r="P415" s="7"/>
      <c r="Q415" s="44"/>
      <c r="R415" s="44"/>
      <c r="T415" s="42"/>
    </row>
    <row r="416" spans="1:20" s="42" customFormat="1">
      <c r="A416" s="35">
        <v>3</v>
      </c>
      <c r="B416" s="35">
        <v>7</v>
      </c>
      <c r="C416" s="9" t="s">
        <v>261</v>
      </c>
      <c r="D416" s="3"/>
      <c r="E416" s="358"/>
      <c r="F416" s="1112"/>
      <c r="G416" s="81"/>
      <c r="H416" s="20"/>
      <c r="I416" s="20"/>
      <c r="J416" s="20"/>
      <c r="K416" s="20"/>
      <c r="L416" s="20"/>
      <c r="M416" s="20"/>
      <c r="N416" s="517"/>
      <c r="O416" s="20"/>
      <c r="P416" s="41"/>
      <c r="Q416" s="152"/>
      <c r="R416" s="44"/>
    </row>
    <row r="417" spans="1:21" s="42" customFormat="1" ht="24">
      <c r="A417" s="35"/>
      <c r="B417" s="35"/>
      <c r="C417" s="2" t="s">
        <v>114</v>
      </c>
      <c r="D417" s="3"/>
      <c r="F417" s="136"/>
      <c r="G417" s="97"/>
      <c r="H417" s="20"/>
      <c r="I417" s="20"/>
      <c r="J417" s="20"/>
      <c r="K417" s="20"/>
      <c r="L417" s="20"/>
      <c r="M417" s="20"/>
      <c r="N417" s="321"/>
      <c r="O417" s="321"/>
      <c r="P417" s="41"/>
      <c r="Q417" s="152"/>
      <c r="R417" s="44"/>
    </row>
    <row r="418" spans="1:21" s="42" customFormat="1">
      <c r="A418" s="35"/>
      <c r="B418" s="35"/>
      <c r="C418" s="2" t="s">
        <v>260</v>
      </c>
      <c r="D418" s="3"/>
      <c r="F418" s="1114"/>
      <c r="H418" s="20"/>
      <c r="I418" s="20"/>
      <c r="J418" s="20"/>
      <c r="K418" s="20"/>
      <c r="L418" s="20"/>
      <c r="M418" s="20"/>
      <c r="N418" s="321"/>
      <c r="O418" s="602"/>
      <c r="P418" s="41"/>
      <c r="Q418" s="152"/>
      <c r="R418" s="44"/>
    </row>
    <row r="419" spans="1:21" s="42" customFormat="1" ht="12.75">
      <c r="A419" s="35"/>
      <c r="B419" s="35"/>
      <c r="C419" s="2" t="s">
        <v>53</v>
      </c>
      <c r="D419" s="3"/>
      <c r="E419" s="358"/>
      <c r="F419" s="1113"/>
      <c r="G419" s="81"/>
      <c r="H419" s="20"/>
      <c r="I419" s="20"/>
      <c r="J419" s="611"/>
      <c r="K419" s="20"/>
      <c r="L419" s="20"/>
      <c r="M419" s="20"/>
      <c r="N419" s="517"/>
      <c r="O419" s="20"/>
      <c r="P419" s="41"/>
      <c r="Q419" s="152"/>
      <c r="R419" s="44"/>
    </row>
    <row r="420" spans="1:21" s="442" customFormat="1" ht="13.5">
      <c r="A420" s="35"/>
      <c r="B420" s="35"/>
      <c r="C420" s="6" t="s">
        <v>399</v>
      </c>
      <c r="D420" s="5" t="s">
        <v>48</v>
      </c>
      <c r="E420" s="98">
        <v>200</v>
      </c>
      <c r="F420" s="1090"/>
      <c r="G420" s="22">
        <f>E420*F420</f>
        <v>0</v>
      </c>
      <c r="H420" s="20"/>
      <c r="I420" s="355"/>
      <c r="J420" s="575"/>
      <c r="K420" s="357"/>
      <c r="L420" s="44"/>
      <c r="M420" s="20"/>
      <c r="N420" s="581"/>
      <c r="O420" s="328"/>
      <c r="P420" s="80"/>
      <c r="Q420" s="561"/>
      <c r="R420" s="440"/>
      <c r="S420" s="441">
        <f>SUM(N420:R420)</f>
        <v>0</v>
      </c>
      <c r="T420" s="470">
        <f>1.05*S420</f>
        <v>0</v>
      </c>
    </row>
    <row r="421" spans="1:21" s="178" customFormat="1">
      <c r="A421" s="35"/>
      <c r="B421" s="35"/>
      <c r="C421" s="2"/>
      <c r="D421" s="3"/>
      <c r="E421" s="81"/>
      <c r="F421" s="1112"/>
      <c r="G421" s="81"/>
      <c r="H421" s="20"/>
      <c r="I421" s="20"/>
      <c r="J421" s="20"/>
      <c r="K421" s="20"/>
      <c r="L421" s="20"/>
      <c r="M421" s="20"/>
      <c r="N421" s="20"/>
      <c r="O421" s="44"/>
      <c r="P421" s="7"/>
      <c r="Q421" s="44"/>
      <c r="R421" s="44"/>
      <c r="T421" s="42"/>
    </row>
    <row r="422" spans="1:21" s="221" customFormat="1" ht="24">
      <c r="A422" s="1">
        <v>3</v>
      </c>
      <c r="B422" s="1">
        <v>8</v>
      </c>
      <c r="C422" s="379" t="s">
        <v>21</v>
      </c>
      <c r="D422" s="42"/>
      <c r="E422" s="42"/>
      <c r="F422" s="136"/>
      <c r="G422" s="42"/>
      <c r="I422" s="602"/>
      <c r="J422" s="602"/>
      <c r="K422" s="602"/>
      <c r="L422" s="602"/>
      <c r="M422" s="602"/>
      <c r="N422" s="602"/>
      <c r="O422" s="602"/>
      <c r="P422" s="602"/>
    </row>
    <row r="423" spans="1:21" s="221" customFormat="1" ht="60">
      <c r="A423" s="42"/>
      <c r="B423" s="511"/>
      <c r="C423" s="222" t="s">
        <v>297</v>
      </c>
      <c r="D423" s="42"/>
      <c r="E423" s="42"/>
      <c r="F423" s="136"/>
      <c r="G423" s="42"/>
      <c r="I423" s="602"/>
      <c r="J423" s="602"/>
      <c r="K423" s="602"/>
      <c r="L423" s="602"/>
      <c r="M423" s="602"/>
      <c r="N423" s="612"/>
      <c r="O423" s="612"/>
      <c r="P423" s="602"/>
    </row>
    <row r="424" spans="1:21" s="42" customFormat="1">
      <c r="A424" s="35"/>
      <c r="B424" s="35"/>
      <c r="C424" s="223" t="s">
        <v>296</v>
      </c>
      <c r="D424" s="3"/>
      <c r="E424" s="358"/>
      <c r="F424" s="1112"/>
      <c r="G424" s="81"/>
      <c r="H424" s="20"/>
      <c r="I424" s="20"/>
      <c r="J424" s="20"/>
      <c r="K424" s="20"/>
      <c r="L424" s="20"/>
      <c r="M424" s="20"/>
      <c r="N424" s="80"/>
      <c r="O424" s="117"/>
      <c r="P424" s="26"/>
      <c r="Q424" s="152"/>
      <c r="R424" s="44"/>
    </row>
    <row r="425" spans="1:21" s="221" customFormat="1" ht="36">
      <c r="A425" s="42"/>
      <c r="B425" s="511"/>
      <c r="C425" s="222" t="s">
        <v>181</v>
      </c>
      <c r="D425" s="42"/>
      <c r="E425" s="42"/>
      <c r="F425" s="136"/>
      <c r="G425" s="42"/>
      <c r="I425" s="575"/>
      <c r="J425" s="152"/>
      <c r="K425" s="602"/>
      <c r="L425" s="602"/>
      <c r="M425" s="602"/>
      <c r="N425" s="80"/>
      <c r="O425" s="117"/>
      <c r="P425" s="602"/>
      <c r="R425" s="308" t="s">
        <v>89</v>
      </c>
      <c r="S425" s="308"/>
      <c r="T425" s="308"/>
    </row>
    <row r="426" spans="1:21" s="221" customFormat="1" ht="48">
      <c r="A426" s="42"/>
      <c r="B426" s="511"/>
      <c r="C426" s="58" t="s">
        <v>180</v>
      </c>
      <c r="D426" s="42"/>
      <c r="E426" s="42"/>
      <c r="F426" s="1114"/>
      <c r="G426" s="42"/>
      <c r="I426" s="528"/>
      <c r="J426" s="613"/>
      <c r="K426" s="528"/>
      <c r="L426" s="527"/>
      <c r="M426" s="602"/>
      <c r="N426" s="80"/>
      <c r="O426" s="602"/>
      <c r="P426" s="602"/>
      <c r="R426" s="308" t="s">
        <v>107</v>
      </c>
    </row>
    <row r="427" spans="1:21" s="221" customFormat="1" ht="13.5">
      <c r="A427" s="42"/>
      <c r="B427" s="511"/>
      <c r="C427" s="222" t="s">
        <v>169</v>
      </c>
      <c r="D427" s="42"/>
      <c r="E427" s="42"/>
      <c r="F427" s="1113"/>
      <c r="G427" s="42"/>
      <c r="I427" s="602"/>
      <c r="J427" s="614"/>
      <c r="K427" s="602"/>
      <c r="L427" s="602"/>
      <c r="M427" s="602"/>
      <c r="N427" s="602"/>
      <c r="O427" s="602"/>
      <c r="P427" s="602"/>
    </row>
    <row r="428" spans="1:21" s="442" customFormat="1" ht="13.5">
      <c r="A428" s="35"/>
      <c r="B428" s="35"/>
      <c r="C428" s="6" t="s">
        <v>397</v>
      </c>
      <c r="D428" s="5" t="s">
        <v>48</v>
      </c>
      <c r="E428" s="98">
        <v>210</v>
      </c>
      <c r="F428" s="1090"/>
      <c r="G428" s="22">
        <f t="shared" ref="G428" si="49">E428*F428</f>
        <v>0</v>
      </c>
      <c r="H428" s="20"/>
      <c r="I428" s="355"/>
      <c r="J428" s="575"/>
      <c r="K428" s="357"/>
      <c r="L428" s="365"/>
      <c r="M428" s="20"/>
      <c r="N428" s="581"/>
      <c r="O428" s="284"/>
      <c r="P428" s="80"/>
      <c r="Q428" s="563"/>
      <c r="R428" s="468"/>
      <c r="S428" s="443">
        <f t="shared" ref="S428" si="50">SUM(N428:R428)</f>
        <v>0</v>
      </c>
      <c r="T428" s="470">
        <f t="shared" ref="T428" si="51">1.05*S428</f>
        <v>0</v>
      </c>
    </row>
    <row r="429" spans="1:21" s="442" customFormat="1" ht="13.5">
      <c r="A429" s="35"/>
      <c r="B429" s="35"/>
      <c r="C429" s="6" t="s">
        <v>398</v>
      </c>
      <c r="D429" s="5" t="s">
        <v>48</v>
      </c>
      <c r="E429" s="98">
        <v>50</v>
      </c>
      <c r="F429" s="1090"/>
      <c r="G429" s="22">
        <f t="shared" ref="G429" si="52">E429*F429</f>
        <v>0</v>
      </c>
      <c r="H429" s="20"/>
      <c r="I429" s="615"/>
      <c r="J429" s="575"/>
      <c r="K429" s="575"/>
      <c r="L429" s="365"/>
      <c r="M429" s="20"/>
      <c r="N429" s="581"/>
      <c r="O429" s="284"/>
      <c r="P429" s="80"/>
      <c r="Q429" s="563"/>
      <c r="R429" s="468"/>
      <c r="S429" s="443">
        <f t="shared" ref="S429" si="53">SUM(N429:R429)</f>
        <v>0</v>
      </c>
      <c r="T429" s="470">
        <f t="shared" ref="T429" si="54">1.05*S429</f>
        <v>0</v>
      </c>
    </row>
    <row r="430" spans="1:21">
      <c r="A430" s="31"/>
      <c r="B430" s="32"/>
      <c r="E430" s="11"/>
      <c r="F430" s="518"/>
      <c r="G430" s="11"/>
      <c r="H430" s="11"/>
      <c r="I430" s="11"/>
      <c r="J430" s="11"/>
      <c r="K430" s="11"/>
      <c r="L430" s="11"/>
      <c r="M430" s="11"/>
      <c r="N430" s="80"/>
      <c r="O430" s="117"/>
      <c r="P430" s="80"/>
      <c r="Q430" s="80"/>
      <c r="R430" s="119"/>
      <c r="S430" s="121"/>
    </row>
    <row r="431" spans="1:21" s="42" customFormat="1" ht="36">
      <c r="A431" s="35">
        <v>3</v>
      </c>
      <c r="B431" s="35">
        <v>9</v>
      </c>
      <c r="C431" s="26" t="s">
        <v>17</v>
      </c>
      <c r="D431" s="3"/>
      <c r="E431" s="81"/>
      <c r="F431" s="1112"/>
      <c r="G431" s="81"/>
      <c r="H431" s="20"/>
      <c r="I431" s="20"/>
      <c r="J431" s="20"/>
      <c r="K431" s="20"/>
      <c r="L431" s="20"/>
      <c r="M431" s="20"/>
      <c r="N431" s="517"/>
      <c r="O431" s="321"/>
      <c r="P431" s="7"/>
      <c r="Q431" s="90"/>
      <c r="R431" s="44"/>
      <c r="S431" s="97"/>
      <c r="T431" s="322" t="s">
        <v>92</v>
      </c>
      <c r="U431" s="97" t="s">
        <v>185</v>
      </c>
    </row>
    <row r="432" spans="1:21" s="42" customFormat="1" ht="36">
      <c r="A432" s="35"/>
      <c r="B432" s="35"/>
      <c r="C432" s="323" t="s">
        <v>18</v>
      </c>
      <c r="D432" s="3"/>
      <c r="E432" s="81"/>
      <c r="F432" s="1112"/>
      <c r="G432" s="81"/>
      <c r="H432" s="20"/>
      <c r="I432" s="528"/>
      <c r="J432" s="527"/>
      <c r="K432" s="528"/>
      <c r="L432" s="527"/>
      <c r="M432" s="20"/>
      <c r="N432" s="517"/>
      <c r="O432" s="321"/>
      <c r="P432" s="7"/>
      <c r="Q432" s="90"/>
      <c r="R432" s="44"/>
      <c r="S432" s="97"/>
      <c r="T432" s="322"/>
      <c r="U432" s="97"/>
    </row>
    <row r="433" spans="1:22" s="42" customFormat="1" ht="24">
      <c r="A433" s="35"/>
      <c r="B433" s="35"/>
      <c r="C433" s="323" t="s">
        <v>16</v>
      </c>
      <c r="D433" s="3"/>
      <c r="E433" s="81"/>
      <c r="F433" s="1112"/>
      <c r="G433" s="81"/>
      <c r="H433" s="20"/>
      <c r="I433" s="20"/>
      <c r="J433" s="20"/>
      <c r="K433" s="20"/>
      <c r="L433" s="20"/>
      <c r="M433" s="20"/>
      <c r="N433" s="135"/>
      <c r="O433" s="321"/>
      <c r="P433" s="7"/>
      <c r="Q433" s="90"/>
      <c r="R433" s="44"/>
      <c r="S433" s="97"/>
      <c r="T433" s="322"/>
      <c r="U433" s="97"/>
    </row>
    <row r="434" spans="1:22" s="42" customFormat="1" ht="24">
      <c r="A434" s="35"/>
      <c r="B434" s="35"/>
      <c r="C434" s="6" t="s">
        <v>205</v>
      </c>
      <c r="D434" s="5" t="s">
        <v>206</v>
      </c>
      <c r="E434" s="98">
        <v>60000</v>
      </c>
      <c r="F434" s="1090"/>
      <c r="G434" s="22">
        <f>E434*F434</f>
        <v>0</v>
      </c>
      <c r="H434" s="20"/>
      <c r="I434" s="355"/>
      <c r="J434" s="575"/>
      <c r="K434" s="357"/>
      <c r="L434" s="365"/>
      <c r="M434" s="20"/>
      <c r="N434" s="80"/>
      <c r="O434" s="96"/>
      <c r="P434" s="80"/>
      <c r="Q434" s="569"/>
      <c r="R434" s="131"/>
      <c r="S434" s="132">
        <f>SUM(N434:R434)</f>
        <v>0</v>
      </c>
      <c r="T434" s="324" t="s">
        <v>91</v>
      </c>
      <c r="U434" s="325">
        <f>1.05*S434</f>
        <v>0</v>
      </c>
      <c r="V434" s="42">
        <f>100*5</f>
        <v>500</v>
      </c>
    </row>
    <row r="435" spans="1:22" s="42" customFormat="1" ht="24">
      <c r="A435" s="35"/>
      <c r="B435" s="35"/>
      <c r="C435" s="6" t="s">
        <v>204</v>
      </c>
      <c r="D435" s="5" t="s">
        <v>206</v>
      </c>
      <c r="E435" s="98">
        <v>50000</v>
      </c>
      <c r="F435" s="1090"/>
      <c r="G435" s="22">
        <f>E435*F435</f>
        <v>0</v>
      </c>
      <c r="H435" s="20"/>
      <c r="I435" s="355"/>
      <c r="J435" s="575"/>
      <c r="K435" s="357"/>
      <c r="L435" s="365"/>
      <c r="M435" s="20"/>
      <c r="N435" s="80"/>
      <c r="O435" s="96"/>
      <c r="P435" s="80"/>
      <c r="Q435" s="569"/>
      <c r="R435" s="131"/>
      <c r="S435" s="132">
        <f>SUM(N435:R435)</f>
        <v>0</v>
      </c>
      <c r="T435" s="324" t="s">
        <v>91</v>
      </c>
      <c r="U435" s="325">
        <f>1.05*S435</f>
        <v>0</v>
      </c>
    </row>
    <row r="436" spans="1:22" s="436" customFormat="1">
      <c r="A436" s="35"/>
      <c r="B436" s="35"/>
      <c r="C436" s="2"/>
      <c r="D436" s="3"/>
      <c r="E436" s="81"/>
      <c r="F436" s="1112"/>
      <c r="G436" s="81"/>
      <c r="H436" s="429"/>
      <c r="I436" s="429"/>
      <c r="J436" s="430"/>
      <c r="K436" s="431"/>
      <c r="L436" s="431"/>
      <c r="M436" s="431"/>
      <c r="N436" s="431"/>
      <c r="O436" s="431"/>
      <c r="P436" s="616"/>
      <c r="Q436" s="432"/>
      <c r="R436" s="437"/>
    </row>
    <row r="437" spans="1:22" s="442" customFormat="1" ht="36">
      <c r="A437" s="35">
        <v>3</v>
      </c>
      <c r="B437" s="35">
        <v>10</v>
      </c>
      <c r="C437" s="26" t="s">
        <v>134</v>
      </c>
      <c r="D437" s="3"/>
      <c r="E437" s="81"/>
      <c r="F437" s="1112"/>
      <c r="G437" s="81"/>
      <c r="H437" s="20"/>
      <c r="I437" s="528"/>
      <c r="J437" s="549"/>
      <c r="K437" s="549"/>
      <c r="L437" s="527"/>
      <c r="M437" s="20"/>
      <c r="N437" s="135"/>
      <c r="O437" s="326"/>
      <c r="P437" s="326"/>
      <c r="Q437" s="473" t="s">
        <v>126</v>
      </c>
      <c r="R437" s="472" t="s">
        <v>125</v>
      </c>
    </row>
    <row r="438" spans="1:22" s="442" customFormat="1" ht="13.5">
      <c r="A438" s="35"/>
      <c r="B438" s="35"/>
      <c r="C438" s="6"/>
      <c r="D438" s="5" t="s">
        <v>47</v>
      </c>
      <c r="E438" s="98">
        <v>850</v>
      </c>
      <c r="F438" s="1090"/>
      <c r="G438" s="22">
        <f>E438*F438</f>
        <v>0</v>
      </c>
      <c r="H438" s="20"/>
      <c r="I438" s="355"/>
      <c r="J438" s="413"/>
      <c r="K438" s="413"/>
      <c r="L438" s="365"/>
      <c r="M438" s="20"/>
      <c r="N438" s="80"/>
      <c r="O438" s="328"/>
      <c r="P438" s="80"/>
      <c r="Q438" s="561"/>
      <c r="R438" s="440"/>
      <c r="S438" s="441">
        <f>SUM(N438:R438)</f>
        <v>0</v>
      </c>
      <c r="T438" s="470">
        <f>1.05*S438</f>
        <v>0</v>
      </c>
    </row>
    <row r="439" spans="1:22" s="42" customFormat="1" ht="12.75">
      <c r="A439" s="35"/>
      <c r="B439" s="35"/>
      <c r="C439" s="2"/>
      <c r="D439" s="3"/>
      <c r="E439" s="81"/>
      <c r="F439" s="1112"/>
      <c r="G439" s="81"/>
      <c r="H439" s="20"/>
      <c r="I439" s="355"/>
      <c r="J439" s="355"/>
      <c r="K439" s="355"/>
      <c r="L439" s="355"/>
      <c r="M439" s="20"/>
      <c r="N439" s="355"/>
      <c r="O439" s="355"/>
      <c r="P439" s="115"/>
      <c r="Q439" s="116"/>
      <c r="R439" s="44"/>
      <c r="S439" s="110"/>
    </row>
    <row r="440" spans="1:22" s="42" customFormat="1" ht="48">
      <c r="A440" s="35">
        <v>3</v>
      </c>
      <c r="B440" s="35">
        <v>11</v>
      </c>
      <c r="C440" s="26" t="s">
        <v>240</v>
      </c>
      <c r="D440" s="3"/>
      <c r="E440" s="81"/>
      <c r="F440" s="1112"/>
      <c r="G440" s="81"/>
      <c r="H440" s="20"/>
      <c r="I440" s="20"/>
      <c r="J440" s="20"/>
      <c r="K440" s="20"/>
      <c r="L440" s="20"/>
      <c r="M440" s="20"/>
      <c r="N440" s="20"/>
      <c r="O440" s="20"/>
      <c r="P440" s="115"/>
      <c r="Q440" s="116"/>
      <c r="R440" s="44"/>
      <c r="S440" s="110"/>
    </row>
    <row r="441" spans="1:22" s="42" customFormat="1" ht="60">
      <c r="A441" s="35"/>
      <c r="B441" s="35"/>
      <c r="C441" s="2" t="s">
        <v>348</v>
      </c>
      <c r="D441" s="3"/>
      <c r="E441" s="81"/>
      <c r="F441" s="1112"/>
      <c r="G441" s="81"/>
      <c r="H441" s="20"/>
      <c r="I441" s="20"/>
      <c r="J441" s="20"/>
      <c r="K441" s="20"/>
      <c r="L441" s="20"/>
      <c r="M441" s="20"/>
      <c r="N441" s="20"/>
      <c r="O441" s="20"/>
      <c r="P441" s="115"/>
      <c r="Q441" s="116"/>
      <c r="R441" s="44"/>
      <c r="S441" s="110"/>
    </row>
    <row r="442" spans="1:22" s="42" customFormat="1" ht="72.75">
      <c r="A442" s="35"/>
      <c r="B442" s="35"/>
      <c r="C442" s="2" t="s">
        <v>239</v>
      </c>
      <c r="D442" s="3"/>
      <c r="E442" s="512"/>
      <c r="F442" s="1115"/>
      <c r="G442" s="81"/>
      <c r="H442" s="20"/>
      <c r="I442" s="528"/>
      <c r="J442" s="527"/>
      <c r="K442" s="528"/>
      <c r="L442" s="527"/>
      <c r="M442" s="20"/>
      <c r="N442" s="82"/>
      <c r="O442" s="284"/>
      <c r="P442" s="286"/>
      <c r="Q442" s="242"/>
      <c r="R442" s="44"/>
      <c r="S442" s="110"/>
    </row>
    <row r="443" spans="1:22" s="42" customFormat="1" ht="24">
      <c r="A443" s="35"/>
      <c r="B443" s="35"/>
      <c r="C443" s="2" t="s">
        <v>254</v>
      </c>
      <c r="D443" s="3"/>
      <c r="E443" s="81"/>
      <c r="F443" s="1112"/>
      <c r="G443" s="81"/>
      <c r="H443" s="20"/>
      <c r="I443" s="20"/>
      <c r="J443" s="20"/>
      <c r="K443" s="20"/>
      <c r="L443" s="20"/>
      <c r="M443" s="20"/>
      <c r="N443" s="20"/>
      <c r="O443" s="20"/>
      <c r="P443" s="115"/>
      <c r="Q443" s="116"/>
      <c r="R443" s="44"/>
      <c r="S443" s="110"/>
    </row>
    <row r="444" spans="1:22" s="442" customFormat="1" ht="24">
      <c r="A444" s="35"/>
      <c r="B444" s="35"/>
      <c r="C444" s="6" t="s">
        <v>353</v>
      </c>
      <c r="D444" s="5" t="s">
        <v>302</v>
      </c>
      <c r="E444" s="98">
        <v>6</v>
      </c>
      <c r="F444" s="1090"/>
      <c r="G444" s="22">
        <f t="shared" ref="G444:G449" si="55">E444*F444</f>
        <v>0</v>
      </c>
      <c r="H444" s="20"/>
      <c r="I444" s="355"/>
      <c r="J444" s="356"/>
      <c r="K444" s="357"/>
      <c r="L444" s="365"/>
      <c r="M444" s="20"/>
      <c r="N444" s="80"/>
      <c r="O444" s="117"/>
      <c r="P444" s="80"/>
      <c r="Q444" s="561"/>
      <c r="R444" s="440"/>
      <c r="S444" s="441">
        <f t="shared" ref="S444:S449" si="56">SUM(N444:R444)</f>
        <v>0</v>
      </c>
    </row>
    <row r="445" spans="1:22" s="489" customFormat="1" ht="12.75">
      <c r="A445" s="35"/>
      <c r="B445" s="35"/>
      <c r="C445" s="6" t="s">
        <v>163</v>
      </c>
      <c r="D445" s="5" t="s">
        <v>302</v>
      </c>
      <c r="E445" s="98">
        <v>1</v>
      </c>
      <c r="F445" s="1090"/>
      <c r="G445" s="22">
        <f t="shared" si="55"/>
        <v>0</v>
      </c>
      <c r="H445" s="20"/>
      <c r="I445" s="355"/>
      <c r="J445" s="356"/>
      <c r="K445" s="357"/>
      <c r="L445" s="365"/>
      <c r="M445" s="20"/>
      <c r="N445" s="80"/>
      <c r="O445" s="117"/>
      <c r="P445" s="80"/>
      <c r="Q445" s="564"/>
      <c r="R445" s="486"/>
      <c r="S445" s="487">
        <f t="shared" si="56"/>
        <v>0</v>
      </c>
    </row>
    <row r="446" spans="1:22" s="442" customFormat="1" ht="12.75">
      <c r="A446" s="35"/>
      <c r="B446" s="35"/>
      <c r="C446" s="6" t="s">
        <v>199</v>
      </c>
      <c r="D446" s="5" t="s">
        <v>302</v>
      </c>
      <c r="E446" s="98">
        <v>2</v>
      </c>
      <c r="F446" s="1090"/>
      <c r="G446" s="22">
        <f t="shared" si="55"/>
        <v>0</v>
      </c>
      <c r="H446" s="20"/>
      <c r="I446" s="355"/>
      <c r="J446" s="356"/>
      <c r="K446" s="357"/>
      <c r="L446" s="365"/>
      <c r="M446" s="20"/>
      <c r="N446" s="80"/>
      <c r="O446" s="117"/>
      <c r="P446" s="80"/>
      <c r="Q446" s="561"/>
      <c r="R446" s="440"/>
      <c r="S446" s="441">
        <f t="shared" si="56"/>
        <v>0</v>
      </c>
    </row>
    <row r="447" spans="1:22" s="442" customFormat="1" ht="12.75">
      <c r="A447" s="35"/>
      <c r="B447" s="35"/>
      <c r="C447" s="6" t="s">
        <v>159</v>
      </c>
      <c r="D447" s="5" t="s">
        <v>303</v>
      </c>
      <c r="E447" s="38">
        <v>2</v>
      </c>
      <c r="F447" s="1083"/>
      <c r="G447" s="22">
        <f t="shared" si="55"/>
        <v>0</v>
      </c>
      <c r="H447" s="20"/>
      <c r="I447" s="355"/>
      <c r="J447" s="356"/>
      <c r="K447" s="357"/>
      <c r="L447" s="365"/>
      <c r="M447" s="20"/>
      <c r="N447" s="80"/>
      <c r="O447" s="117"/>
      <c r="P447" s="80"/>
      <c r="Q447" s="561"/>
      <c r="R447" s="440"/>
      <c r="S447" s="441">
        <f t="shared" si="56"/>
        <v>0</v>
      </c>
    </row>
    <row r="448" spans="1:22" s="442" customFormat="1" ht="12.75">
      <c r="A448" s="35"/>
      <c r="B448" s="35"/>
      <c r="C448" s="6" t="s">
        <v>160</v>
      </c>
      <c r="D448" s="5" t="s">
        <v>303</v>
      </c>
      <c r="E448" s="38">
        <v>2</v>
      </c>
      <c r="F448" s="1083"/>
      <c r="G448" s="22">
        <f t="shared" si="55"/>
        <v>0</v>
      </c>
      <c r="H448" s="20"/>
      <c r="I448" s="355"/>
      <c r="J448" s="356"/>
      <c r="K448" s="357"/>
      <c r="L448" s="365"/>
      <c r="M448" s="20"/>
      <c r="N448" s="80"/>
      <c r="O448" s="117"/>
      <c r="P448" s="80"/>
      <c r="Q448" s="561"/>
      <c r="R448" s="440"/>
      <c r="S448" s="441">
        <f t="shared" si="56"/>
        <v>0</v>
      </c>
    </row>
    <row r="449" spans="1:20" s="442" customFormat="1" ht="12.75">
      <c r="A449" s="35"/>
      <c r="B449" s="35"/>
      <c r="C449" s="6" t="s">
        <v>161</v>
      </c>
      <c r="D449" s="5" t="s">
        <v>303</v>
      </c>
      <c r="E449" s="38">
        <v>30</v>
      </c>
      <c r="F449" s="1083"/>
      <c r="G449" s="22">
        <f t="shared" si="55"/>
        <v>0</v>
      </c>
      <c r="H449" s="20"/>
      <c r="I449" s="355"/>
      <c r="J449" s="356"/>
      <c r="K449" s="357"/>
      <c r="L449" s="365"/>
      <c r="M449" s="20"/>
      <c r="N449" s="80"/>
      <c r="O449" s="117"/>
      <c r="P449" s="80"/>
      <c r="Q449" s="561"/>
      <c r="R449" s="440"/>
      <c r="S449" s="441">
        <f t="shared" si="56"/>
        <v>0</v>
      </c>
    </row>
    <row r="450" spans="1:20" s="42" customFormat="1" ht="12.75">
      <c r="A450" s="35"/>
      <c r="B450" s="35"/>
      <c r="C450" s="2"/>
      <c r="D450" s="3"/>
      <c r="E450" s="11"/>
      <c r="F450" s="518"/>
      <c r="G450" s="12"/>
      <c r="H450" s="20"/>
      <c r="I450" s="355"/>
      <c r="J450" s="356"/>
      <c r="K450" s="357"/>
      <c r="L450" s="365"/>
      <c r="M450" s="20"/>
      <c r="N450" s="80"/>
      <c r="O450" s="117"/>
      <c r="P450" s="80"/>
      <c r="Q450" s="80"/>
      <c r="R450" s="119"/>
      <c r="S450" s="121"/>
    </row>
    <row r="451" spans="1:20" s="442" customFormat="1" ht="36">
      <c r="A451" s="35">
        <v>3</v>
      </c>
      <c r="B451" s="35">
        <v>12</v>
      </c>
      <c r="C451" s="58" t="s">
        <v>356</v>
      </c>
      <c r="D451" s="42"/>
      <c r="E451" s="21"/>
      <c r="F451" s="136"/>
      <c r="G451" s="21"/>
      <c r="H451" s="42"/>
      <c r="I451" s="245"/>
      <c r="J451" s="44"/>
      <c r="K451" s="44"/>
      <c r="L451" s="44"/>
      <c r="M451" s="44"/>
      <c r="N451" s="44"/>
      <c r="O451" s="44"/>
      <c r="P451" s="44"/>
    </row>
    <row r="452" spans="1:20" s="442" customFormat="1" ht="84">
      <c r="A452" s="42"/>
      <c r="B452" s="366"/>
      <c r="C452" s="222" t="s">
        <v>483</v>
      </c>
      <c r="D452" s="42"/>
      <c r="E452" s="42"/>
      <c r="F452" s="136"/>
      <c r="G452" s="513"/>
      <c r="H452" s="42"/>
      <c r="I452" s="245"/>
      <c r="J452" s="44"/>
      <c r="K452" s="617"/>
      <c r="L452" s="44"/>
      <c r="M452" s="44"/>
      <c r="N452" s="44"/>
      <c r="O452" s="44"/>
      <c r="P452" s="44"/>
    </row>
    <row r="453" spans="1:20" s="626" customFormat="1" ht="144">
      <c r="B453" s="627"/>
      <c r="C453" s="629" t="s">
        <v>491</v>
      </c>
      <c r="D453" s="627"/>
      <c r="E453" s="627"/>
      <c r="F453" s="1116"/>
      <c r="I453" s="628"/>
      <c r="J453" s="628"/>
      <c r="K453" s="628"/>
      <c r="L453" s="628"/>
      <c r="M453" s="628"/>
      <c r="N453" s="628"/>
      <c r="O453" s="628"/>
      <c r="P453" s="628"/>
      <c r="Q453" s="628"/>
      <c r="R453" s="628"/>
      <c r="S453" s="628"/>
      <c r="T453" s="628"/>
    </row>
    <row r="454" spans="1:20" s="626" customFormat="1" ht="36">
      <c r="B454" s="627"/>
      <c r="C454" s="629" t="s">
        <v>492</v>
      </c>
      <c r="D454" s="627"/>
      <c r="E454" s="627"/>
      <c r="F454" s="1116"/>
      <c r="I454" s="628"/>
      <c r="J454" s="628"/>
      <c r="K454" s="628"/>
      <c r="L454" s="628"/>
      <c r="M454" s="628"/>
      <c r="N454" s="628"/>
      <c r="O454" s="628"/>
      <c r="P454" s="628"/>
      <c r="Q454" s="628"/>
      <c r="R454" s="628"/>
      <c r="S454" s="628"/>
      <c r="T454" s="628"/>
    </row>
    <row r="455" spans="1:20" s="449" customFormat="1" ht="60">
      <c r="A455" s="35"/>
      <c r="B455" s="35"/>
      <c r="C455" s="2" t="s">
        <v>348</v>
      </c>
      <c r="D455" s="3"/>
      <c r="E455" s="81"/>
      <c r="F455" s="1112"/>
      <c r="G455" s="81"/>
      <c r="H455" s="429"/>
      <c r="I455" s="429"/>
      <c r="J455" s="429"/>
      <c r="K455" s="617"/>
      <c r="L455" s="429"/>
      <c r="M455" s="429"/>
      <c r="N455" s="429"/>
      <c r="O455" s="429"/>
      <c r="P455" s="539"/>
      <c r="Q455" s="453"/>
      <c r="R455" s="452"/>
      <c r="S455" s="452"/>
    </row>
    <row r="456" spans="1:20" s="449" customFormat="1" ht="72.75">
      <c r="A456" s="35"/>
      <c r="B456" s="35"/>
      <c r="C456" s="2" t="s">
        <v>358</v>
      </c>
      <c r="D456" s="3"/>
      <c r="E456" s="512"/>
      <c r="F456" s="1115"/>
      <c r="G456" s="81"/>
      <c r="H456" s="429"/>
      <c r="I456" s="618"/>
      <c r="J456" s="618"/>
      <c r="K456" s="618"/>
      <c r="L456" s="618"/>
      <c r="M456" s="429"/>
      <c r="N456" s="430"/>
      <c r="O456" s="430"/>
      <c r="P456" s="430"/>
      <c r="Q456" s="454"/>
      <c r="R456" s="452"/>
      <c r="S456" s="452"/>
    </row>
    <row r="457" spans="1:20" s="42" customFormat="1">
      <c r="B457" s="366"/>
      <c r="C457" s="222" t="s">
        <v>162</v>
      </c>
      <c r="E457" s="21"/>
      <c r="F457" s="136"/>
      <c r="G457" s="21"/>
      <c r="I457" s="245"/>
      <c r="J457" s="44"/>
      <c r="K457" s="44"/>
      <c r="L457" s="44"/>
      <c r="M457" s="44"/>
      <c r="N457" s="44"/>
      <c r="O457" s="44"/>
      <c r="P457" s="44"/>
    </row>
    <row r="458" spans="1:20" s="442" customFormat="1" ht="36">
      <c r="A458" s="42"/>
      <c r="B458" s="366"/>
      <c r="C458" s="6" t="s">
        <v>357</v>
      </c>
      <c r="D458" s="5" t="s">
        <v>302</v>
      </c>
      <c r="E458" s="198">
        <v>14</v>
      </c>
      <c r="F458" s="1117"/>
      <c r="G458" s="22">
        <f>E458*F458</f>
        <v>0</v>
      </c>
      <c r="H458" s="42"/>
      <c r="I458" s="519"/>
      <c r="J458" s="520"/>
      <c r="K458" s="520"/>
      <c r="L458" s="520"/>
      <c r="M458" s="44"/>
      <c r="N458" s="44"/>
      <c r="O458" s="44"/>
      <c r="P458" s="44"/>
    </row>
    <row r="459" spans="1:20" s="442" customFormat="1" ht="24">
      <c r="A459" s="35"/>
      <c r="B459" s="35"/>
      <c r="C459" s="6" t="s">
        <v>355</v>
      </c>
      <c r="D459" s="5" t="s">
        <v>302</v>
      </c>
      <c r="E459" s="98">
        <v>1</v>
      </c>
      <c r="F459" s="1090"/>
      <c r="G459" s="22">
        <f t="shared" ref="G459" si="57">E459*F459</f>
        <v>0</v>
      </c>
      <c r="H459" s="20"/>
      <c r="I459" s="355"/>
      <c r="J459" s="356"/>
      <c r="K459" s="357"/>
      <c r="L459" s="365"/>
      <c r="M459" s="20"/>
      <c r="N459" s="80"/>
      <c r="O459" s="117"/>
      <c r="P459" s="80"/>
      <c r="Q459" s="561"/>
      <c r="R459" s="440"/>
      <c r="S459" s="441">
        <f t="shared" ref="S459" si="58">SUM(N459:R459)</f>
        <v>0</v>
      </c>
    </row>
    <row r="460" spans="1:20" s="449" customFormat="1" ht="12.75">
      <c r="A460" s="35"/>
      <c r="B460" s="35"/>
      <c r="C460" s="6" t="s">
        <v>168</v>
      </c>
      <c r="D460" s="5" t="s">
        <v>302</v>
      </c>
      <c r="E460" s="198">
        <v>3</v>
      </c>
      <c r="F460" s="1117"/>
      <c r="G460" s="22">
        <f>E460*F460</f>
        <v>0</v>
      </c>
      <c r="H460" s="429"/>
      <c r="I460" s="619"/>
      <c r="J460" s="620"/>
      <c r="K460" s="620"/>
      <c r="L460" s="620"/>
      <c r="M460" s="429"/>
      <c r="N460" s="413"/>
      <c r="O460" s="413"/>
      <c r="P460" s="413"/>
      <c r="Q460" s="447"/>
      <c r="R460" s="447"/>
      <c r="S460" s="448"/>
    </row>
    <row r="461" spans="1:20" s="42" customFormat="1" ht="12.75">
      <c r="A461" s="35"/>
      <c r="B461" s="35"/>
      <c r="C461" s="2"/>
      <c r="D461" s="368"/>
      <c r="E461" s="367"/>
      <c r="F461" s="1118"/>
      <c r="G461" s="12"/>
      <c r="H461" s="20"/>
      <c r="I461" s="355"/>
      <c r="J461" s="356"/>
      <c r="K461" s="357"/>
      <c r="L461" s="365"/>
      <c r="M461" s="20"/>
      <c r="N461" s="80"/>
      <c r="O461" s="117"/>
      <c r="P461" s="80"/>
      <c r="Q461" s="80"/>
      <c r="R461" s="119"/>
      <c r="S461" s="121"/>
    </row>
    <row r="462" spans="1:20" s="42" customFormat="1">
      <c r="A462" s="36"/>
      <c r="B462" s="36"/>
      <c r="C462" s="55"/>
      <c r="D462" s="10"/>
      <c r="E462" s="21"/>
      <c r="F462" s="1099"/>
      <c r="G462" s="21"/>
      <c r="H462" s="21"/>
      <c r="I462" s="245"/>
      <c r="J462" s="245"/>
      <c r="K462" s="245"/>
      <c r="L462" s="245"/>
      <c r="M462" s="245"/>
      <c r="N462" s="245"/>
      <c r="O462" s="43"/>
      <c r="P462" s="43"/>
      <c r="Q462" s="93"/>
      <c r="R462" s="93"/>
    </row>
    <row r="463" spans="1:20" s="42" customFormat="1" ht="12.75">
      <c r="A463" s="36" t="s">
        <v>105</v>
      </c>
      <c r="B463" s="36"/>
      <c r="C463" s="73" t="s">
        <v>283</v>
      </c>
      <c r="D463" s="5"/>
      <c r="E463" s="203"/>
      <c r="F463" s="1094"/>
      <c r="G463" s="160">
        <f>SUM(G374:G461)</f>
        <v>0</v>
      </c>
      <c r="H463" s="2"/>
      <c r="I463" s="2"/>
      <c r="J463" s="2"/>
      <c r="K463" s="2"/>
      <c r="L463" s="2"/>
      <c r="M463" s="2"/>
      <c r="N463" s="82"/>
      <c r="O463" s="79"/>
      <c r="P463" s="79"/>
      <c r="Q463" s="79"/>
      <c r="R463" s="166"/>
    </row>
    <row r="464" spans="1:20" s="42" customFormat="1" ht="12.75">
      <c r="A464" s="36"/>
      <c r="B464" s="36"/>
      <c r="C464" s="92"/>
      <c r="D464" s="3"/>
      <c r="E464" s="205"/>
      <c r="F464" s="1087"/>
      <c r="G464" s="205"/>
      <c r="H464" s="2"/>
      <c r="I464" s="2"/>
      <c r="J464" s="2"/>
      <c r="K464" s="2"/>
      <c r="L464" s="2"/>
      <c r="M464" s="2"/>
      <c r="N464" s="82"/>
      <c r="O464" s="79"/>
      <c r="P464" s="79"/>
      <c r="Q464" s="79"/>
      <c r="R464" s="166"/>
    </row>
    <row r="465" spans="1:20" s="42" customFormat="1" ht="13.5" customHeight="1">
      <c r="A465" s="36"/>
      <c r="B465" s="36"/>
      <c r="C465" s="92"/>
      <c r="D465" s="3"/>
      <c r="E465" s="205"/>
      <c r="F465" s="1087"/>
      <c r="G465" s="205"/>
      <c r="H465" s="2"/>
      <c r="I465" s="2"/>
      <c r="J465" s="2"/>
      <c r="K465" s="2"/>
      <c r="L465" s="2"/>
      <c r="M465" s="2"/>
      <c r="N465" s="82"/>
      <c r="O465" s="79"/>
      <c r="P465" s="79"/>
      <c r="Q465" s="79"/>
      <c r="R465" s="79"/>
      <c r="S465" s="166"/>
    </row>
    <row r="466" spans="1:20" ht="24">
      <c r="A466" s="74">
        <v>4</v>
      </c>
      <c r="B466" s="34"/>
      <c r="C466" s="75" t="s">
        <v>39</v>
      </c>
      <c r="D466" s="4" t="s">
        <v>237</v>
      </c>
      <c r="E466" s="13" t="s">
        <v>304</v>
      </c>
      <c r="F466" s="1096" t="s">
        <v>306</v>
      </c>
      <c r="G466" s="13" t="s">
        <v>104</v>
      </c>
      <c r="H466" s="30"/>
      <c r="I466" s="30"/>
      <c r="J466" s="30"/>
      <c r="K466" s="30"/>
      <c r="L466" s="30"/>
      <c r="M466" s="40"/>
      <c r="N466" s="40"/>
    </row>
    <row r="467" spans="1:20" s="42" customFormat="1">
      <c r="A467" s="278"/>
      <c r="B467" s="278"/>
      <c r="C467" s="279"/>
      <c r="D467" s="280"/>
      <c r="E467" s="21"/>
      <c r="F467" s="1099"/>
      <c r="G467" s="21"/>
      <c r="H467" s="21"/>
      <c r="I467" s="245"/>
      <c r="J467" s="245"/>
      <c r="K467" s="245"/>
      <c r="L467" s="245"/>
      <c r="M467" s="44"/>
      <c r="N467" s="81"/>
      <c r="O467" s="44"/>
      <c r="P467" s="44"/>
      <c r="Q467" s="81"/>
      <c r="R467" s="81"/>
      <c r="S467" s="81"/>
    </row>
    <row r="468" spans="1:20" s="456" customFormat="1" ht="24">
      <c r="A468" s="1">
        <v>4</v>
      </c>
      <c r="B468" s="1">
        <v>1</v>
      </c>
      <c r="C468" s="379" t="s">
        <v>476</v>
      </c>
      <c r="D468" s="3"/>
      <c r="E468" s="12"/>
      <c r="F468" s="1079"/>
      <c r="G468" s="12"/>
      <c r="H468" s="12"/>
      <c r="I468" s="12"/>
      <c r="J468" s="12"/>
      <c r="K468" s="2"/>
      <c r="L468" s="2"/>
      <c r="M468" s="2"/>
      <c r="N468" s="2"/>
      <c r="O468" s="2"/>
      <c r="P468" s="2"/>
    </row>
    <row r="469" spans="1:20" s="456" customFormat="1" ht="48">
      <c r="A469" s="1"/>
      <c r="B469" s="1"/>
      <c r="C469" s="222" t="s">
        <v>477</v>
      </c>
      <c r="D469" s="3"/>
      <c r="E469" s="12"/>
      <c r="F469" s="1079"/>
      <c r="G469" s="12"/>
      <c r="H469" s="12"/>
      <c r="I469" s="12"/>
      <c r="J469" s="12"/>
      <c r="K469" s="2"/>
      <c r="L469" s="2"/>
      <c r="M469" s="2"/>
      <c r="N469" s="2"/>
      <c r="O469" s="2"/>
      <c r="P469" s="2"/>
    </row>
    <row r="470" spans="1:20" s="456" customFormat="1" ht="36">
      <c r="A470" s="1"/>
      <c r="B470" s="1"/>
      <c r="C470" s="222" t="s">
        <v>478</v>
      </c>
      <c r="D470" s="3"/>
      <c r="E470" s="12"/>
      <c r="F470" s="1079"/>
      <c r="G470" s="12"/>
      <c r="H470" s="12"/>
      <c r="I470" s="12"/>
      <c r="J470" s="12"/>
      <c r="K470" s="2"/>
      <c r="L470" s="2"/>
      <c r="M470" s="2"/>
      <c r="N470" s="2"/>
      <c r="O470" s="2"/>
      <c r="P470" s="2"/>
    </row>
    <row r="471" spans="1:20" s="456" customFormat="1" ht="13.5">
      <c r="A471" s="1"/>
      <c r="B471" s="1"/>
      <c r="C471" s="222" t="s">
        <v>479</v>
      </c>
      <c r="D471" s="3"/>
      <c r="E471" s="12"/>
      <c r="F471" s="1079"/>
      <c r="G471" s="12"/>
      <c r="H471" s="12"/>
      <c r="I471" s="12"/>
      <c r="J471" s="12"/>
      <c r="K471" s="2"/>
      <c r="L471" s="2"/>
      <c r="M471" s="2"/>
      <c r="N471" s="2"/>
      <c r="O471" s="2"/>
      <c r="P471" s="2"/>
    </row>
    <row r="472" spans="1:20" s="456" customFormat="1" ht="12.75">
      <c r="A472" s="31"/>
      <c r="B472" s="32"/>
      <c r="C472" s="47" t="s">
        <v>462</v>
      </c>
      <c r="D472" s="5" t="s">
        <v>201</v>
      </c>
      <c r="E472" s="38">
        <v>35</v>
      </c>
      <c r="F472" s="1083"/>
      <c r="G472" s="22">
        <f>E472*F472</f>
        <v>0</v>
      </c>
      <c r="H472" s="17"/>
      <c r="I472" s="17"/>
      <c r="J472" s="519"/>
      <c r="K472" s="519"/>
      <c r="L472" s="125"/>
      <c r="M472" s="125"/>
      <c r="N472" s="125"/>
      <c r="O472" s="125"/>
      <c r="P472" s="126"/>
    </row>
    <row r="473" spans="1:20" s="42" customFormat="1">
      <c r="A473" s="278"/>
      <c r="B473" s="278"/>
      <c r="C473" s="279"/>
      <c r="D473" s="280"/>
      <c r="E473" s="21"/>
      <c r="F473" s="1099"/>
      <c r="G473" s="21"/>
      <c r="H473" s="21"/>
      <c r="I473" s="245"/>
      <c r="J473" s="245"/>
      <c r="K473" s="245"/>
      <c r="L473" s="245"/>
      <c r="M473" s="44"/>
      <c r="N473" s="81"/>
      <c r="O473" s="44"/>
      <c r="P473" s="44"/>
      <c r="Q473" s="81"/>
      <c r="R473" s="81"/>
      <c r="S473" s="81"/>
    </row>
    <row r="474" spans="1:20" s="456" customFormat="1" ht="36">
      <c r="A474" s="1">
        <v>4</v>
      </c>
      <c r="B474" s="1">
        <v>2</v>
      </c>
      <c r="C474" s="379" t="s">
        <v>234</v>
      </c>
      <c r="D474" s="3"/>
      <c r="E474" s="12"/>
      <c r="F474" s="1079"/>
      <c r="G474" s="12"/>
      <c r="H474" s="12"/>
      <c r="I474" s="12"/>
      <c r="J474" s="12"/>
      <c r="K474" s="12"/>
      <c r="L474" s="12"/>
      <c r="M474" s="12"/>
      <c r="N474" s="12"/>
      <c r="O474" s="2"/>
      <c r="P474" s="2"/>
    </row>
    <row r="475" spans="1:20" s="456" customFormat="1" ht="36">
      <c r="A475" s="1"/>
      <c r="B475" s="1"/>
      <c r="C475" s="222" t="s">
        <v>321</v>
      </c>
      <c r="D475" s="3"/>
      <c r="E475" s="12"/>
      <c r="F475" s="1079"/>
      <c r="G475" s="12"/>
      <c r="H475" s="12"/>
      <c r="I475" s="528"/>
      <c r="J475" s="527"/>
      <c r="K475" s="528"/>
      <c r="L475" s="527"/>
      <c r="M475" s="12"/>
      <c r="N475" s="12"/>
      <c r="O475" s="2"/>
      <c r="P475" s="2"/>
    </row>
    <row r="476" spans="1:20" s="456" customFormat="1" ht="60">
      <c r="A476" s="1"/>
      <c r="B476" s="1"/>
      <c r="C476" s="50" t="s">
        <v>486</v>
      </c>
      <c r="D476" s="3"/>
      <c r="E476" s="12"/>
      <c r="F476" s="1079"/>
      <c r="G476" s="12"/>
      <c r="H476" s="12"/>
      <c r="I476" s="528"/>
      <c r="J476" s="527"/>
      <c r="K476" s="528"/>
      <c r="L476" s="527"/>
      <c r="M476" s="12"/>
      <c r="N476" s="12"/>
      <c r="O476" s="2"/>
      <c r="P476" s="2"/>
    </row>
    <row r="477" spans="1:20" s="456" customFormat="1" ht="25.5">
      <c r="A477" s="1"/>
      <c r="B477" s="1"/>
      <c r="C477" s="222" t="s">
        <v>41</v>
      </c>
      <c r="D477" s="3"/>
      <c r="E477" s="12"/>
      <c r="F477" s="1079"/>
      <c r="G477" s="12"/>
      <c r="H477" s="12"/>
      <c r="I477" s="12"/>
      <c r="J477" s="12"/>
      <c r="K477" s="12"/>
      <c r="L477" s="12"/>
      <c r="M477" s="12"/>
      <c r="N477" s="12"/>
      <c r="O477" s="2"/>
      <c r="P477" s="2"/>
    </row>
    <row r="478" spans="1:20" s="456" customFormat="1" ht="12.75">
      <c r="A478" s="31"/>
      <c r="B478" s="32"/>
      <c r="C478" s="47" t="s">
        <v>463</v>
      </c>
      <c r="D478" s="5" t="s">
        <v>201</v>
      </c>
      <c r="E478" s="38">
        <v>400</v>
      </c>
      <c r="F478" s="1083"/>
      <c r="G478" s="22">
        <f>E478*F478</f>
        <v>0</v>
      </c>
      <c r="H478" s="17"/>
      <c r="I478" s="355"/>
      <c r="J478" s="496"/>
      <c r="K478" s="357"/>
      <c r="L478" s="365"/>
      <c r="M478" s="17"/>
      <c r="N478" s="80"/>
      <c r="O478" s="328"/>
      <c r="P478" s="80"/>
      <c r="Q478" s="561"/>
      <c r="R478" s="440"/>
      <c r="S478" s="441">
        <f>SUM(N478:R478)</f>
        <v>0</v>
      </c>
      <c r="T478" s="476">
        <f>1.05*S478</f>
        <v>0</v>
      </c>
    </row>
    <row r="479" spans="1:20" ht="12.75">
      <c r="A479" s="31"/>
      <c r="B479" s="32"/>
      <c r="E479" s="11"/>
      <c r="F479" s="518"/>
      <c r="H479" s="17"/>
      <c r="I479" s="355"/>
      <c r="J479" s="496"/>
      <c r="K479" s="357"/>
      <c r="L479" s="365"/>
      <c r="M479" s="17"/>
      <c r="N479" s="80"/>
      <c r="O479" s="328"/>
      <c r="P479" s="80"/>
      <c r="Q479" s="80"/>
      <c r="R479" s="119"/>
      <c r="S479" s="121"/>
      <c r="T479" s="288"/>
    </row>
    <row r="480" spans="1:20" s="416" customFormat="1" ht="60">
      <c r="A480" s="31"/>
      <c r="B480" s="32"/>
      <c r="C480" s="50" t="s">
        <v>484</v>
      </c>
      <c r="D480" s="3"/>
      <c r="E480" s="163"/>
      <c r="F480" s="1082"/>
      <c r="G480" s="11"/>
      <c r="H480" s="412"/>
      <c r="I480" s="412"/>
      <c r="J480" s="430"/>
      <c r="K480" s="430"/>
      <c r="L480" s="430"/>
      <c r="M480" s="430"/>
      <c r="N480" s="383"/>
      <c r="O480" s="383"/>
      <c r="P480" s="383"/>
    </row>
    <row r="481" spans="1:16" s="416" customFormat="1">
      <c r="A481" s="31"/>
      <c r="B481" s="32"/>
      <c r="C481" s="396"/>
      <c r="D481" s="3"/>
      <c r="E481" s="163"/>
      <c r="F481" s="1082"/>
      <c r="G481" s="11"/>
      <c r="H481" s="412"/>
      <c r="I481" s="412"/>
      <c r="J481" s="430"/>
      <c r="K481" s="430"/>
      <c r="L481" s="430"/>
      <c r="M481" s="430"/>
      <c r="N481" s="383"/>
      <c r="O481" s="383"/>
      <c r="P481" s="383"/>
    </row>
    <row r="482" spans="1:16" s="416" customFormat="1" ht="36">
      <c r="A482" s="31">
        <v>4</v>
      </c>
      <c r="B482" s="32">
        <v>3</v>
      </c>
      <c r="C482" s="45" t="s">
        <v>339</v>
      </c>
      <c r="D482" s="3"/>
      <c r="E482" s="163"/>
      <c r="F482" s="1082"/>
      <c r="G482" s="11"/>
      <c r="H482" s="412"/>
      <c r="I482" s="412"/>
      <c r="J482" s="415"/>
      <c r="K482" s="383"/>
      <c r="L482" s="383"/>
      <c r="M482" s="383"/>
      <c r="N482" s="383"/>
      <c r="O482" s="383"/>
      <c r="P482" s="383"/>
    </row>
    <row r="483" spans="1:16" ht="60">
      <c r="C483" s="50" t="s">
        <v>485</v>
      </c>
      <c r="F483" s="1119"/>
      <c r="I483" s="528"/>
      <c r="J483" s="527"/>
      <c r="K483" s="528"/>
      <c r="L483" s="527"/>
    </row>
    <row r="484" spans="1:16" s="416" customFormat="1" ht="24">
      <c r="A484" s="31"/>
      <c r="B484" s="32"/>
      <c r="C484" s="50" t="s">
        <v>487</v>
      </c>
      <c r="D484" s="3"/>
      <c r="E484" s="163"/>
      <c r="F484" s="1082"/>
      <c r="G484" s="11"/>
      <c r="H484" s="412"/>
      <c r="I484" s="412"/>
      <c r="J484" s="415"/>
      <c r="K484" s="383"/>
      <c r="L484" s="383"/>
      <c r="M484" s="383"/>
      <c r="N484" s="383"/>
      <c r="O484" s="383"/>
      <c r="P484" s="383"/>
    </row>
    <row r="485" spans="1:16" s="456" customFormat="1" ht="24">
      <c r="A485" s="1"/>
      <c r="B485" s="1"/>
      <c r="C485" s="138" t="s">
        <v>383</v>
      </c>
      <c r="D485" s="5" t="s">
        <v>302</v>
      </c>
      <c r="E485" s="38">
        <v>2</v>
      </c>
      <c r="F485" s="1083"/>
      <c r="G485" s="22">
        <f>E485*F485</f>
        <v>0</v>
      </c>
      <c r="H485" s="25"/>
      <c r="I485" s="25"/>
      <c r="J485" s="80"/>
      <c r="K485" s="328"/>
      <c r="L485" s="80"/>
      <c r="M485" s="2"/>
      <c r="N485" s="80"/>
      <c r="O485" s="80"/>
      <c r="P485" s="121"/>
    </row>
    <row r="486" spans="1:16" s="456" customFormat="1" ht="24">
      <c r="A486" s="1"/>
      <c r="B486" s="1"/>
      <c r="C486" s="138" t="s">
        <v>396</v>
      </c>
      <c r="D486" s="5" t="s">
        <v>302</v>
      </c>
      <c r="E486" s="38">
        <v>7</v>
      </c>
      <c r="F486" s="1083"/>
      <c r="G486" s="22">
        <f>E486*F486</f>
        <v>0</v>
      </c>
      <c r="H486" s="25"/>
      <c r="I486" s="25"/>
      <c r="J486" s="80"/>
      <c r="K486" s="328"/>
      <c r="L486" s="80"/>
      <c r="M486" s="2"/>
      <c r="N486" s="80"/>
      <c r="O486" s="80"/>
      <c r="P486" s="121"/>
    </row>
    <row r="487" spans="1:16" s="456" customFormat="1" ht="24">
      <c r="A487" s="1"/>
      <c r="B487" s="1"/>
      <c r="C487" s="138" t="s">
        <v>386</v>
      </c>
      <c r="D487" s="5" t="s">
        <v>302</v>
      </c>
      <c r="E487" s="38">
        <v>7</v>
      </c>
      <c r="F487" s="1083"/>
      <c r="G487" s="22">
        <f>E487*F487</f>
        <v>0</v>
      </c>
      <c r="H487" s="25"/>
      <c r="I487" s="25"/>
      <c r="J487" s="80"/>
      <c r="K487" s="328"/>
      <c r="L487" s="80"/>
      <c r="M487" s="2"/>
      <c r="N487" s="80"/>
      <c r="O487" s="80"/>
      <c r="P487" s="121"/>
    </row>
    <row r="488" spans="1:16" s="456" customFormat="1" ht="24">
      <c r="A488" s="1"/>
      <c r="B488" s="1"/>
      <c r="C488" s="138" t="s">
        <v>395</v>
      </c>
      <c r="D488" s="5" t="s">
        <v>302</v>
      </c>
      <c r="E488" s="38">
        <v>4</v>
      </c>
      <c r="F488" s="1083"/>
      <c r="G488" s="22">
        <f>E488*F488</f>
        <v>0</v>
      </c>
      <c r="H488" s="25"/>
      <c r="I488" s="25"/>
      <c r="J488" s="80"/>
      <c r="K488" s="328"/>
      <c r="L488" s="80"/>
      <c r="M488" s="2"/>
      <c r="N488" s="80"/>
      <c r="O488" s="80"/>
      <c r="P488" s="121"/>
    </row>
    <row r="489" spans="1:16" s="383" customFormat="1">
      <c r="A489" s="31"/>
      <c r="B489" s="32"/>
      <c r="C489" s="48"/>
      <c r="D489" s="3"/>
      <c r="E489" s="11"/>
      <c r="F489" s="518"/>
      <c r="G489" s="11"/>
      <c r="H489" s="412"/>
      <c r="I489" s="412"/>
      <c r="J489" s="413"/>
      <c r="K489" s="413"/>
      <c r="L489" s="413"/>
      <c r="M489" s="413"/>
      <c r="N489" s="413"/>
      <c r="O489" s="413"/>
      <c r="P489" s="414"/>
    </row>
    <row r="490" spans="1:16" s="399" customFormat="1" ht="24">
      <c r="A490" s="31"/>
      <c r="B490" s="32"/>
      <c r="C490" s="47" t="s">
        <v>387</v>
      </c>
      <c r="D490" s="5" t="s">
        <v>302</v>
      </c>
      <c r="E490" s="38">
        <v>3</v>
      </c>
      <c r="F490" s="1083"/>
      <c r="G490" s="22">
        <f>E490*F490</f>
        <v>0</v>
      </c>
      <c r="H490" s="412"/>
      <c r="I490" s="412"/>
      <c r="J490" s="413"/>
      <c r="K490" s="328"/>
      <c r="L490" s="413"/>
      <c r="M490" s="413"/>
      <c r="N490" s="413"/>
      <c r="O490" s="413"/>
      <c r="P490" s="414"/>
    </row>
    <row r="491" spans="1:16" s="399" customFormat="1" ht="24">
      <c r="A491" s="31"/>
      <c r="B491" s="32"/>
      <c r="C491" s="47" t="s">
        <v>394</v>
      </c>
      <c r="D491" s="5" t="s">
        <v>302</v>
      </c>
      <c r="E491" s="38">
        <v>2</v>
      </c>
      <c r="F491" s="1083"/>
      <c r="G491" s="22">
        <f>E491*F491</f>
        <v>0</v>
      </c>
      <c r="H491" s="412"/>
      <c r="I491" s="412"/>
      <c r="J491" s="413"/>
      <c r="K491" s="328"/>
      <c r="L491" s="413"/>
      <c r="M491" s="413"/>
      <c r="N491" s="413"/>
      <c r="O491" s="413"/>
      <c r="P491" s="414"/>
    </row>
    <row r="492" spans="1:16" s="399" customFormat="1" ht="24">
      <c r="A492" s="31"/>
      <c r="B492" s="32"/>
      <c r="C492" s="47" t="s">
        <v>388</v>
      </c>
      <c r="D492" s="5" t="s">
        <v>302</v>
      </c>
      <c r="E492" s="38">
        <v>1</v>
      </c>
      <c r="F492" s="1083"/>
      <c r="G492" s="22">
        <f>E492*F492</f>
        <v>0</v>
      </c>
      <c r="H492" s="412"/>
      <c r="I492" s="412"/>
      <c r="J492" s="413"/>
      <c r="K492" s="413"/>
      <c r="L492" s="413"/>
      <c r="M492" s="413"/>
      <c r="N492" s="413"/>
      <c r="O492" s="413"/>
      <c r="P492" s="414"/>
    </row>
    <row r="493" spans="1:16" s="399" customFormat="1" ht="24">
      <c r="A493" s="31"/>
      <c r="B493" s="32"/>
      <c r="C493" s="47" t="s">
        <v>393</v>
      </c>
      <c r="D493" s="5" t="s">
        <v>302</v>
      </c>
      <c r="E493" s="38">
        <v>2</v>
      </c>
      <c r="F493" s="1083"/>
      <c r="G493" s="22">
        <f>E493*F493</f>
        <v>0</v>
      </c>
      <c r="H493" s="412"/>
      <c r="I493" s="412"/>
      <c r="J493" s="413"/>
      <c r="K493" s="413"/>
      <c r="L493" s="413"/>
      <c r="M493" s="413"/>
      <c r="N493" s="413"/>
      <c r="O493" s="413"/>
      <c r="P493" s="414"/>
    </row>
    <row r="494" spans="1:16" s="383" customFormat="1">
      <c r="A494" s="31"/>
      <c r="B494" s="32"/>
      <c r="C494" s="48"/>
      <c r="D494" s="3"/>
      <c r="E494" s="11"/>
      <c r="F494" s="518"/>
      <c r="G494" s="11"/>
      <c r="H494" s="412"/>
      <c r="I494" s="412"/>
      <c r="J494" s="413"/>
      <c r="K494" s="413"/>
      <c r="L494" s="413"/>
      <c r="M494" s="413"/>
      <c r="N494" s="413"/>
      <c r="O494" s="413"/>
      <c r="P494" s="414"/>
    </row>
    <row r="495" spans="1:16" s="399" customFormat="1" ht="24">
      <c r="A495" s="31"/>
      <c r="B495" s="32"/>
      <c r="C495" s="47" t="s">
        <v>389</v>
      </c>
      <c r="D495" s="5" t="s">
        <v>302</v>
      </c>
      <c r="E495" s="38">
        <v>3</v>
      </c>
      <c r="F495" s="1083"/>
      <c r="G495" s="22">
        <f>E495*F495</f>
        <v>0</v>
      </c>
      <c r="H495" s="412"/>
      <c r="I495" s="412"/>
      <c r="J495" s="413"/>
      <c r="K495" s="413"/>
      <c r="L495" s="413"/>
      <c r="M495" s="413"/>
      <c r="N495" s="413"/>
      <c r="O495" s="413"/>
      <c r="P495" s="414"/>
    </row>
    <row r="496" spans="1:16" s="399" customFormat="1" ht="24">
      <c r="A496" s="31"/>
      <c r="B496" s="32"/>
      <c r="C496" s="47" t="s">
        <v>390</v>
      </c>
      <c r="D496" s="5" t="s">
        <v>302</v>
      </c>
      <c r="E496" s="38">
        <v>1</v>
      </c>
      <c r="F496" s="1083"/>
      <c r="G496" s="22">
        <f>E496*F496</f>
        <v>0</v>
      </c>
      <c r="H496" s="412"/>
      <c r="I496" s="412"/>
      <c r="J496" s="413"/>
      <c r="K496" s="413"/>
      <c r="L496" s="413"/>
      <c r="M496" s="413"/>
      <c r="N496" s="413"/>
      <c r="O496" s="413"/>
      <c r="P496" s="414"/>
    </row>
    <row r="497" spans="1:20" s="399" customFormat="1" ht="24">
      <c r="A497" s="31"/>
      <c r="B497" s="32"/>
      <c r="C497" s="47" t="s">
        <v>391</v>
      </c>
      <c r="D497" s="5" t="s">
        <v>302</v>
      </c>
      <c r="E497" s="38">
        <v>2</v>
      </c>
      <c r="F497" s="1083"/>
      <c r="G497" s="22">
        <f>E497*F497</f>
        <v>0</v>
      </c>
      <c r="H497" s="412"/>
      <c r="I497" s="412"/>
      <c r="J497" s="413"/>
      <c r="K497" s="413"/>
      <c r="L497" s="413"/>
      <c r="M497" s="413"/>
      <c r="N497" s="413"/>
      <c r="O497" s="413"/>
      <c r="P497" s="414"/>
    </row>
    <row r="498" spans="1:20" s="399" customFormat="1" ht="24">
      <c r="A498" s="31"/>
      <c r="B498" s="32"/>
      <c r="C498" s="47" t="s">
        <v>392</v>
      </c>
      <c r="D498" s="5" t="s">
        <v>302</v>
      </c>
      <c r="E498" s="38">
        <v>1</v>
      </c>
      <c r="F498" s="1083"/>
      <c r="G498" s="22">
        <f>E498*F498</f>
        <v>0</v>
      </c>
      <c r="H498" s="412"/>
      <c r="I498" s="412"/>
      <c r="J498" s="413"/>
      <c r="K498" s="413"/>
      <c r="L498" s="413"/>
      <c r="M498" s="413"/>
      <c r="N498" s="413"/>
      <c r="O498" s="413"/>
      <c r="P498" s="414"/>
    </row>
    <row r="499" spans="1:20" s="416" customFormat="1">
      <c r="A499" s="31"/>
      <c r="B499" s="32"/>
      <c r="C499" s="48"/>
      <c r="D499" s="3"/>
      <c r="E499" s="11"/>
      <c r="F499" s="518"/>
      <c r="G499" s="11"/>
      <c r="H499" s="412"/>
      <c r="I499" s="412"/>
      <c r="J499" s="412"/>
      <c r="K499" s="383"/>
      <c r="L499" s="383"/>
      <c r="M499" s="383"/>
      <c r="N499" s="383"/>
      <c r="O499" s="383"/>
      <c r="P499" s="383"/>
    </row>
    <row r="500" spans="1:20" s="42" customFormat="1" ht="12.75" customHeight="1">
      <c r="A500" s="278"/>
      <c r="B500" s="278"/>
      <c r="C500" s="58"/>
      <c r="D500" s="280"/>
      <c r="E500" s="21"/>
      <c r="F500" s="1099"/>
      <c r="G500" s="21"/>
      <c r="H500" s="21"/>
      <c r="I500" s="245"/>
      <c r="J500" s="245"/>
      <c r="K500" s="245"/>
      <c r="L500" s="245"/>
      <c r="M500" s="44"/>
      <c r="N500" s="81"/>
      <c r="O500" s="44"/>
      <c r="P500" s="44"/>
      <c r="Q500" s="81"/>
      <c r="R500" s="81"/>
      <c r="S500" s="81"/>
    </row>
    <row r="501" spans="1:20" s="42" customFormat="1" ht="12.75">
      <c r="A501" s="36" t="s">
        <v>105</v>
      </c>
      <c r="B501" s="36"/>
      <c r="C501" s="73" t="s">
        <v>42</v>
      </c>
      <c r="D501" s="5"/>
      <c r="E501" s="203"/>
      <c r="F501" s="1094"/>
      <c r="G501" s="160">
        <f>SUM(G471:G499)</f>
        <v>0</v>
      </c>
      <c r="H501" s="2"/>
      <c r="I501" s="2"/>
      <c r="J501" s="2"/>
      <c r="K501" s="2"/>
      <c r="L501" s="2"/>
      <c r="M501" s="2"/>
      <c r="N501" s="80"/>
      <c r="O501" s="117"/>
      <c r="P501" s="80"/>
      <c r="Q501" s="570"/>
      <c r="R501" s="130"/>
      <c r="S501" s="131"/>
      <c r="T501" s="132">
        <f>SUM(N501:S501)</f>
        <v>0</v>
      </c>
    </row>
    <row r="502" spans="1:20" s="42" customFormat="1" ht="12.75">
      <c r="A502" s="36"/>
      <c r="B502" s="36"/>
      <c r="C502" s="92"/>
      <c r="D502" s="3"/>
      <c r="E502" s="205"/>
      <c r="F502" s="1087"/>
      <c r="G502" s="205"/>
      <c r="H502" s="2"/>
      <c r="I502" s="2"/>
      <c r="J502" s="2"/>
      <c r="K502" s="2"/>
      <c r="L502" s="2"/>
      <c r="M502" s="2"/>
      <c r="N502" s="82"/>
      <c r="O502" s="79"/>
      <c r="P502" s="79"/>
      <c r="Q502" s="79"/>
      <c r="R502" s="79"/>
      <c r="S502" s="166"/>
    </row>
    <row r="503" spans="1:20" s="42" customFormat="1">
      <c r="A503" s="36"/>
      <c r="B503" s="36"/>
      <c r="C503" s="56"/>
      <c r="D503" s="10"/>
      <c r="E503" s="21"/>
      <c r="F503" s="1099"/>
      <c r="G503" s="21"/>
      <c r="H503" s="21"/>
      <c r="I503" s="245"/>
      <c r="J503" s="245"/>
      <c r="K503" s="245"/>
      <c r="L503" s="245"/>
      <c r="M503" s="245"/>
      <c r="N503" s="245"/>
      <c r="O503" s="43"/>
      <c r="P503" s="43"/>
      <c r="Q503" s="93"/>
      <c r="R503" s="93"/>
    </row>
    <row r="504" spans="1:20" ht="24">
      <c r="A504" s="74">
        <v>5</v>
      </c>
      <c r="B504" s="34"/>
      <c r="C504" s="68" t="s">
        <v>106</v>
      </c>
      <c r="D504" s="4" t="s">
        <v>237</v>
      </c>
      <c r="E504" s="13" t="s">
        <v>304</v>
      </c>
      <c r="F504" s="1096" t="s">
        <v>306</v>
      </c>
      <c r="G504" s="236" t="s">
        <v>104</v>
      </c>
      <c r="H504" s="30"/>
      <c r="I504" s="30"/>
      <c r="J504" s="30"/>
      <c r="K504" s="30"/>
      <c r="L504" s="30"/>
      <c r="M504" s="40"/>
      <c r="N504" s="40"/>
    </row>
    <row r="505" spans="1:20">
      <c r="A505" s="26"/>
      <c r="C505" s="53"/>
      <c r="F505" s="1079"/>
      <c r="T505" s="175">
        <v>570</v>
      </c>
    </row>
    <row r="506" spans="1:20" ht="26.25" customHeight="1">
      <c r="A506" s="1">
        <v>5</v>
      </c>
      <c r="B506" s="1">
        <v>1</v>
      </c>
      <c r="C506" s="45" t="s">
        <v>325</v>
      </c>
      <c r="F506" s="1079"/>
      <c r="I506" s="292"/>
      <c r="J506" s="292"/>
      <c r="N506" s="80"/>
      <c r="O506" s="117"/>
      <c r="T506" s="22">
        <v>3670</v>
      </c>
    </row>
    <row r="507" spans="1:20" ht="108.75" customHeight="1">
      <c r="C507" s="50" t="s">
        <v>326</v>
      </c>
      <c r="F507" s="1079"/>
      <c r="I507" s="528"/>
      <c r="J507" s="527"/>
      <c r="K507" s="528"/>
      <c r="L507" s="527"/>
      <c r="N507" s="82"/>
      <c r="O507" s="284"/>
      <c r="P507" s="286"/>
      <c r="Q507" s="242"/>
    </row>
    <row r="508" spans="1:20">
      <c r="C508" s="50" t="s">
        <v>256</v>
      </c>
      <c r="F508" s="1087"/>
    </row>
    <row r="509" spans="1:20" s="384" customFormat="1" ht="13.5">
      <c r="A509" s="2"/>
      <c r="B509" s="2"/>
      <c r="C509" s="47" t="s">
        <v>30</v>
      </c>
      <c r="D509" s="5" t="s">
        <v>48</v>
      </c>
      <c r="E509" s="22">
        <v>1140</v>
      </c>
      <c r="F509" s="1080"/>
      <c r="G509" s="22">
        <f>E509*F509</f>
        <v>0</v>
      </c>
      <c r="H509" s="419"/>
      <c r="I509" s="383"/>
      <c r="J509" s="431"/>
      <c r="K509" s="621"/>
      <c r="L509" s="431"/>
      <c r="M509" s="431"/>
      <c r="N509" s="431"/>
      <c r="O509" s="413"/>
      <c r="P509" s="414"/>
      <c r="Q509" s="385">
        <f>1.05*P509</f>
        <v>0</v>
      </c>
      <c r="R509" s="386" t="s">
        <v>19</v>
      </c>
    </row>
    <row r="510" spans="1:20" s="384" customFormat="1" ht="13.5">
      <c r="A510" s="2"/>
      <c r="B510" s="2"/>
      <c r="C510" s="47" t="s">
        <v>218</v>
      </c>
      <c r="D510" s="5" t="s">
        <v>48</v>
      </c>
      <c r="E510" s="22">
        <v>250</v>
      </c>
      <c r="F510" s="1080"/>
      <c r="G510" s="22">
        <f>E510*F510</f>
        <v>0</v>
      </c>
      <c r="H510" s="419"/>
      <c r="I510" s="383"/>
      <c r="J510" s="413"/>
      <c r="K510" s="413"/>
      <c r="L510" s="413"/>
      <c r="M510" s="413"/>
      <c r="N510" s="413"/>
      <c r="O510" s="413"/>
      <c r="P510" s="414"/>
      <c r="Q510" s="385">
        <f>1.05*P510</f>
        <v>0</v>
      </c>
      <c r="R510" s="386" t="s">
        <v>20</v>
      </c>
    </row>
    <row r="511" spans="1:20">
      <c r="C511" s="50"/>
      <c r="F511" s="1087"/>
      <c r="L511" s="395"/>
    </row>
    <row r="512" spans="1:20" s="383" customFormat="1" ht="36">
      <c r="A512" s="32">
        <v>5</v>
      </c>
      <c r="B512" s="32">
        <v>2</v>
      </c>
      <c r="C512" s="45" t="s">
        <v>364</v>
      </c>
      <c r="D512" s="2"/>
      <c r="E512" s="11"/>
      <c r="F512" s="518"/>
      <c r="G512" s="11"/>
      <c r="K512" s="395"/>
      <c r="L512" s="622"/>
    </row>
    <row r="513" spans="1:20" ht="108">
      <c r="A513" s="32"/>
      <c r="B513" s="32"/>
      <c r="C513" s="50" t="s">
        <v>331</v>
      </c>
      <c r="D513" s="2"/>
      <c r="E513" s="11"/>
      <c r="F513" s="518"/>
      <c r="G513" s="11"/>
      <c r="H513" s="2"/>
      <c r="I513" s="2"/>
      <c r="J513" s="2"/>
      <c r="K513" s="9"/>
      <c r="L513" s="2"/>
      <c r="M513" s="2"/>
      <c r="N513" s="2"/>
    </row>
    <row r="514" spans="1:20" ht="24">
      <c r="A514" s="32"/>
      <c r="B514" s="32"/>
      <c r="C514" s="49" t="s">
        <v>360</v>
      </c>
      <c r="D514" s="5" t="s">
        <v>47</v>
      </c>
      <c r="E514" s="38">
        <v>3800</v>
      </c>
      <c r="F514" s="1080"/>
      <c r="G514" s="22">
        <f>E514*F514</f>
        <v>0</v>
      </c>
      <c r="H514" s="11"/>
      <c r="I514" s="592"/>
      <c r="J514" s="623"/>
      <c r="K514" s="624"/>
      <c r="L514" s="407"/>
      <c r="M514" s="397"/>
      <c r="O514" s="383"/>
      <c r="P514" s="80"/>
      <c r="Q514" s="569"/>
      <c r="R514" s="131"/>
      <c r="S514" s="132">
        <f>SUM(O514:R514)</f>
        <v>0</v>
      </c>
      <c r="T514" s="327">
        <f>1.05*S514</f>
        <v>0</v>
      </c>
    </row>
    <row r="515" spans="1:20">
      <c r="F515" s="1079"/>
    </row>
    <row r="516" spans="1:20" ht="12.75">
      <c r="C516" s="76" t="s">
        <v>248</v>
      </c>
      <c r="D516" s="5"/>
      <c r="E516" s="22"/>
      <c r="F516" s="1080"/>
      <c r="G516" s="235">
        <f>SUM(G508:G514)</f>
        <v>0</v>
      </c>
    </row>
    <row r="517" spans="1:20">
      <c r="C517" s="46"/>
      <c r="F517" s="1079"/>
    </row>
    <row r="518" spans="1:20" ht="24">
      <c r="A518" s="74">
        <v>6</v>
      </c>
      <c r="B518" s="34"/>
      <c r="C518" s="68" t="s">
        <v>132</v>
      </c>
      <c r="D518" s="4" t="s">
        <v>237</v>
      </c>
      <c r="E518" s="13" t="s">
        <v>304</v>
      </c>
      <c r="F518" s="1096" t="s">
        <v>306</v>
      </c>
      <c r="G518" s="13" t="s">
        <v>104</v>
      </c>
      <c r="H518" s="30"/>
      <c r="I518" s="30"/>
      <c r="J518" s="30"/>
      <c r="K518" s="30"/>
      <c r="L518" s="30"/>
      <c r="M518" s="40"/>
      <c r="N518" s="40"/>
    </row>
    <row r="519" spans="1:20" s="383" customFormat="1">
      <c r="A519" s="32"/>
      <c r="B519" s="32"/>
      <c r="C519" s="2"/>
      <c r="D519" s="99"/>
      <c r="E519" s="11"/>
      <c r="F519" s="518"/>
      <c r="G519" s="11"/>
      <c r="H519" s="390"/>
      <c r="I519" s="390"/>
      <c r="J519" s="390"/>
      <c r="L519" s="395"/>
    </row>
    <row r="520" spans="1:20" s="383" customFormat="1" ht="36">
      <c r="A520" s="32">
        <v>6</v>
      </c>
      <c r="B520" s="32">
        <v>1</v>
      </c>
      <c r="C520" s="45" t="s">
        <v>361</v>
      </c>
      <c r="D520" s="2"/>
      <c r="E520" s="2"/>
      <c r="F520" s="1087"/>
      <c r="G520" s="2"/>
      <c r="I520" s="393"/>
      <c r="J520" s="394"/>
      <c r="K520" s="394"/>
      <c r="L520" s="394"/>
    </row>
    <row r="521" spans="1:20" s="383" customFormat="1" ht="120">
      <c r="A521" s="32"/>
      <c r="B521" s="32"/>
      <c r="C521" s="50" t="s">
        <v>362</v>
      </c>
      <c r="D521" s="2"/>
      <c r="E521" s="11"/>
      <c r="F521" s="514"/>
      <c r="G521" s="11"/>
      <c r="I521" s="407"/>
      <c r="J521" s="405"/>
      <c r="K521" s="405"/>
      <c r="L521" s="406"/>
    </row>
    <row r="522" spans="1:20" s="383" customFormat="1" ht="24">
      <c r="A522" s="2"/>
      <c r="B522" s="26"/>
      <c r="C522" s="138" t="s">
        <v>488</v>
      </c>
      <c r="D522" s="6" t="s">
        <v>47</v>
      </c>
      <c r="E522" s="38">
        <v>3800</v>
      </c>
      <c r="F522" s="1083">
        <v>0</v>
      </c>
      <c r="G522" s="22">
        <f>E522*F522</f>
        <v>0</v>
      </c>
      <c r="I522" s="592"/>
      <c r="J522" s="623"/>
      <c r="K522" s="624"/>
      <c r="L522" s="407"/>
      <c r="M522" s="397"/>
    </row>
    <row r="523" spans="1:20" s="383" customFormat="1">
      <c r="A523" s="387"/>
      <c r="B523" s="387"/>
      <c r="C523" s="388"/>
      <c r="D523" s="389"/>
      <c r="E523" s="390"/>
      <c r="F523" s="518"/>
      <c r="G523" s="390"/>
      <c r="H523" s="390"/>
      <c r="I523" s="390"/>
    </row>
    <row r="524" spans="1:20" s="383" customFormat="1" ht="24">
      <c r="A524" s="32">
        <v>6</v>
      </c>
      <c r="B524" s="32">
        <v>2</v>
      </c>
      <c r="C524" s="45" t="s">
        <v>333</v>
      </c>
      <c r="D524" s="2"/>
      <c r="E524" s="2"/>
      <c r="F524" s="1087"/>
      <c r="G524" s="2"/>
      <c r="I524" s="393"/>
      <c r="J524" s="394"/>
      <c r="K524" s="394"/>
      <c r="L524" s="395"/>
    </row>
    <row r="525" spans="1:20" s="383" customFormat="1" ht="120">
      <c r="A525" s="32"/>
      <c r="B525" s="32"/>
      <c r="C525" s="50" t="s">
        <v>363</v>
      </c>
      <c r="D525" s="2"/>
      <c r="E525" s="2"/>
      <c r="F525" s="1087"/>
      <c r="G525" s="2"/>
      <c r="I525" s="408"/>
      <c r="J525" s="406"/>
      <c r="K525" s="394"/>
      <c r="L525" s="395"/>
    </row>
    <row r="526" spans="1:20" s="383" customFormat="1" ht="24">
      <c r="A526" s="2"/>
      <c r="B526" s="26"/>
      <c r="C526" s="138" t="s">
        <v>489</v>
      </c>
      <c r="D526" s="5" t="s">
        <v>47</v>
      </c>
      <c r="E526" s="38">
        <v>1650</v>
      </c>
      <c r="F526" s="1083"/>
      <c r="G526" s="22">
        <f>E526*F526</f>
        <v>0</v>
      </c>
      <c r="H526" s="390"/>
      <c r="I526" s="390"/>
      <c r="J526" s="407"/>
      <c r="K526" s="398"/>
      <c r="L526" s="1269"/>
      <c r="M526" s="1269"/>
      <c r="N526" s="1269"/>
    </row>
    <row r="527" spans="1:20" s="8" customFormat="1">
      <c r="A527" s="32"/>
      <c r="B527" s="32"/>
      <c r="C527" s="2"/>
      <c r="D527" s="99"/>
      <c r="E527" s="11"/>
      <c r="F527" s="518"/>
      <c r="G527" s="11"/>
      <c r="H527" s="11"/>
      <c r="I527" s="11"/>
      <c r="J527" s="11"/>
      <c r="K527" s="11"/>
      <c r="L527" s="11"/>
      <c r="M527" s="11"/>
      <c r="N527" s="11"/>
      <c r="O527" s="2"/>
      <c r="P527" s="2"/>
      <c r="Q527" s="2"/>
      <c r="R527" s="2"/>
      <c r="T527" s="2"/>
    </row>
    <row r="528" spans="1:20">
      <c r="A528" s="26"/>
      <c r="B528" s="37"/>
      <c r="C528" s="9"/>
      <c r="D528" s="99"/>
      <c r="E528" s="11"/>
      <c r="F528" s="518"/>
      <c r="G528" s="11"/>
      <c r="H528" s="11"/>
      <c r="I528" s="11"/>
      <c r="J528" s="11"/>
      <c r="K528" s="11"/>
      <c r="L528" s="11"/>
      <c r="M528" s="11"/>
      <c r="N528" s="11"/>
    </row>
    <row r="529" spans="1:24" s="170" customFormat="1" ht="12.75">
      <c r="A529" s="1"/>
      <c r="B529" s="1"/>
      <c r="C529" s="76" t="s">
        <v>249</v>
      </c>
      <c r="D529" s="5"/>
      <c r="E529" s="22"/>
      <c r="F529" s="1080"/>
      <c r="G529" s="235">
        <f>SUM(G522:G526)</f>
        <v>0</v>
      </c>
      <c r="H529" s="12"/>
      <c r="I529" s="12"/>
      <c r="J529" s="12"/>
      <c r="K529" s="12"/>
      <c r="L529" s="12"/>
      <c r="M529" s="12"/>
      <c r="N529" s="12"/>
      <c r="O529" s="2"/>
      <c r="P529" s="2"/>
    </row>
    <row r="530" spans="1:24">
      <c r="C530" s="46"/>
      <c r="F530" s="1079"/>
    </row>
    <row r="531" spans="1:24" s="170" customFormat="1" ht="24">
      <c r="A531" s="74">
        <v>7</v>
      </c>
      <c r="B531" s="34"/>
      <c r="C531" s="68" t="s">
        <v>4</v>
      </c>
      <c r="D531" s="4" t="s">
        <v>237</v>
      </c>
      <c r="E531" s="13" t="s">
        <v>304</v>
      </c>
      <c r="F531" s="1096" t="s">
        <v>306</v>
      </c>
      <c r="G531" s="13" t="s">
        <v>104</v>
      </c>
      <c r="H531" s="30"/>
      <c r="I531" s="30"/>
      <c r="J531" s="30"/>
      <c r="K531" s="30"/>
      <c r="L531" s="30"/>
      <c r="M531" s="40"/>
      <c r="N531" s="40"/>
      <c r="O531" s="2"/>
      <c r="P531" s="2"/>
    </row>
    <row r="532" spans="1:24">
      <c r="F532" s="1079"/>
    </row>
    <row r="533" spans="1:24" s="170" customFormat="1" ht="24">
      <c r="A533" s="1">
        <v>7</v>
      </c>
      <c r="B533" s="1">
        <v>1</v>
      </c>
      <c r="C533" s="380" t="s">
        <v>83</v>
      </c>
      <c r="D533" s="3"/>
      <c r="E533" s="12"/>
      <c r="F533" s="1079"/>
      <c r="G533" s="12"/>
      <c r="H533" s="12"/>
      <c r="I533" s="12"/>
      <c r="J533" s="12"/>
      <c r="K533" s="12"/>
      <c r="L533" s="12"/>
      <c r="M533" s="12"/>
      <c r="N533" s="79"/>
      <c r="O533" s="2"/>
      <c r="P533" s="223"/>
      <c r="Q533" s="172"/>
      <c r="R533" s="172"/>
    </row>
    <row r="534" spans="1:24" ht="120">
      <c r="C534" s="238" t="s">
        <v>175</v>
      </c>
      <c r="E534" s="358"/>
      <c r="F534" s="1113"/>
      <c r="N534" s="82"/>
      <c r="O534" s="284"/>
      <c r="P534" s="286"/>
      <c r="Q534" s="189"/>
      <c r="R534" s="39"/>
    </row>
    <row r="535" spans="1:24" ht="24">
      <c r="C535" s="238" t="s">
        <v>29</v>
      </c>
      <c r="E535" s="11"/>
      <c r="F535" s="1120"/>
      <c r="N535" s="79"/>
      <c r="P535" s="223"/>
      <c r="Q535" s="39"/>
      <c r="R535" s="39"/>
    </row>
    <row r="536" spans="1:24" s="170" customFormat="1" ht="60">
      <c r="A536" s="31"/>
      <c r="B536" s="32"/>
      <c r="C536" s="50" t="s">
        <v>144</v>
      </c>
      <c r="D536" s="3"/>
      <c r="E536" s="161"/>
      <c r="F536" s="1120"/>
      <c r="G536" s="11"/>
      <c r="H536" s="17"/>
      <c r="I536" s="528"/>
      <c r="J536" s="527"/>
      <c r="K536" s="528"/>
      <c r="L536" s="527"/>
      <c r="M536" s="17"/>
      <c r="N536" s="82"/>
      <c r="O536" s="284"/>
      <c r="P536" s="286"/>
      <c r="Q536" s="189"/>
    </row>
    <row r="537" spans="1:24" s="170" customFormat="1" ht="12.75">
      <c r="A537" s="31"/>
      <c r="B537" s="32"/>
      <c r="C537" s="50" t="s">
        <v>228</v>
      </c>
      <c r="D537" s="3"/>
      <c r="E537" s="161"/>
      <c r="F537" s="1120"/>
      <c r="G537" s="11"/>
      <c r="H537" s="17"/>
      <c r="I537" s="528"/>
      <c r="J537" s="527"/>
      <c r="K537" s="528"/>
      <c r="L537" s="527"/>
      <c r="M537" s="17"/>
      <c r="N537" s="82"/>
      <c r="O537" s="284"/>
      <c r="P537" s="286"/>
      <c r="Q537" s="189"/>
    </row>
    <row r="538" spans="1:24" s="170" customFormat="1">
      <c r="A538" s="1"/>
      <c r="B538" s="1"/>
      <c r="C538" s="238" t="s">
        <v>56</v>
      </c>
      <c r="D538" s="3"/>
      <c r="E538" s="12"/>
      <c r="F538" s="1079"/>
      <c r="G538" s="12"/>
      <c r="H538" s="12"/>
      <c r="I538" s="12"/>
      <c r="J538" s="12"/>
      <c r="K538" s="12"/>
      <c r="L538" s="12"/>
      <c r="M538" s="12"/>
      <c r="N538" s="79"/>
      <c r="O538" s="2"/>
      <c r="P538" s="223"/>
      <c r="Q538" s="172"/>
      <c r="R538" s="172"/>
    </row>
    <row r="539" spans="1:24" ht="9.75" customHeight="1">
      <c r="C539" s="238"/>
      <c r="F539" s="1079"/>
      <c r="N539" s="159"/>
      <c r="O539" s="243"/>
      <c r="P539" s="223"/>
      <c r="Q539" s="39"/>
      <c r="R539" s="39"/>
    </row>
    <row r="540" spans="1:24" s="456" customFormat="1" ht="12.75">
      <c r="A540" s="1"/>
      <c r="B540" s="1"/>
      <c r="C540" s="155" t="s">
        <v>377</v>
      </c>
      <c r="D540" s="5" t="s">
        <v>303</v>
      </c>
      <c r="E540" s="22">
        <v>1</v>
      </c>
      <c r="F540" s="1080"/>
      <c r="G540" s="22">
        <f t="shared" ref="G540:G543" si="59">E540*F540</f>
        <v>0</v>
      </c>
      <c r="H540" s="16"/>
      <c r="I540" s="355"/>
      <c r="J540" s="356"/>
      <c r="K540" s="357"/>
      <c r="L540" s="365"/>
      <c r="M540" s="16"/>
      <c r="N540" s="80"/>
      <c r="O540" s="328"/>
      <c r="P540" s="80"/>
      <c r="Q540" s="561"/>
      <c r="R540" s="440"/>
      <c r="S540" s="441">
        <f t="shared" ref="S540:S543" si="60">SUM(N540:R540)</f>
        <v>0</v>
      </c>
      <c r="T540" s="458"/>
      <c r="U540" s="462"/>
      <c r="V540" s="463"/>
      <c r="W540" s="463"/>
      <c r="X540" s="463"/>
    </row>
    <row r="541" spans="1:24" s="456" customFormat="1" ht="15">
      <c r="A541" s="1"/>
      <c r="B541" s="1"/>
      <c r="C541" s="155" t="s">
        <v>380</v>
      </c>
      <c r="D541" s="5" t="s">
        <v>303</v>
      </c>
      <c r="E541" s="22">
        <v>1</v>
      </c>
      <c r="F541" s="1080"/>
      <c r="G541" s="22">
        <f t="shared" si="59"/>
        <v>0</v>
      </c>
      <c r="H541" s="16"/>
      <c r="I541" s="355"/>
      <c r="J541" s="356"/>
      <c r="K541" s="357"/>
      <c r="L541" s="365"/>
      <c r="M541" s="16"/>
      <c r="N541" s="80"/>
      <c r="O541" s="328"/>
      <c r="P541" s="80"/>
      <c r="Q541" s="561"/>
      <c r="R541" s="440"/>
      <c r="S541" s="441">
        <f t="shared" si="60"/>
        <v>0</v>
      </c>
      <c r="T541" s="458"/>
      <c r="U541" s="462"/>
      <c r="V541" s="463"/>
      <c r="W541" s="463"/>
      <c r="X541" s="463"/>
    </row>
    <row r="542" spans="1:24" s="456" customFormat="1" ht="12.75">
      <c r="A542" s="1"/>
      <c r="B542" s="1"/>
      <c r="C542" s="155" t="s">
        <v>282</v>
      </c>
      <c r="D542" s="5" t="s">
        <v>303</v>
      </c>
      <c r="E542" s="22">
        <v>4</v>
      </c>
      <c r="F542" s="1080"/>
      <c r="G542" s="22">
        <f t="shared" si="59"/>
        <v>0</v>
      </c>
      <c r="H542" s="16"/>
      <c r="I542" s="355"/>
      <c r="J542" s="356"/>
      <c r="K542" s="357"/>
      <c r="L542" s="365"/>
      <c r="M542" s="16"/>
      <c r="N542" s="80"/>
      <c r="O542" s="328"/>
      <c r="P542" s="80"/>
      <c r="Q542" s="561"/>
      <c r="R542" s="440"/>
      <c r="S542" s="441">
        <f t="shared" si="60"/>
        <v>0</v>
      </c>
      <c r="T542" s="458"/>
      <c r="U542" s="462"/>
      <c r="V542" s="463"/>
      <c r="W542" s="463"/>
      <c r="X542" s="463"/>
    </row>
    <row r="543" spans="1:24" s="456" customFormat="1" ht="12.75">
      <c r="A543" s="1"/>
      <c r="B543" s="1"/>
      <c r="C543" s="155" t="s">
        <v>376</v>
      </c>
      <c r="D543" s="5" t="s">
        <v>303</v>
      </c>
      <c r="E543" s="22">
        <v>1</v>
      </c>
      <c r="F543" s="1080"/>
      <c r="G543" s="22">
        <f t="shared" si="59"/>
        <v>0</v>
      </c>
      <c r="H543" s="16"/>
      <c r="I543" s="355"/>
      <c r="J543" s="356"/>
      <c r="K543" s="357"/>
      <c r="L543" s="365"/>
      <c r="M543" s="16"/>
      <c r="N543" s="80"/>
      <c r="O543" s="328"/>
      <c r="P543" s="80"/>
      <c r="Q543" s="561"/>
      <c r="R543" s="440"/>
      <c r="S543" s="441">
        <f t="shared" si="60"/>
        <v>0</v>
      </c>
      <c r="T543" s="458"/>
      <c r="U543" s="462"/>
      <c r="V543" s="463"/>
      <c r="W543" s="463"/>
      <c r="X543" s="463"/>
    </row>
    <row r="544" spans="1:24" s="456" customFormat="1" ht="12.75">
      <c r="A544" s="1"/>
      <c r="B544" s="1"/>
      <c r="C544" s="155" t="s">
        <v>217</v>
      </c>
      <c r="D544" s="5" t="s">
        <v>303</v>
      </c>
      <c r="E544" s="22">
        <v>7</v>
      </c>
      <c r="F544" s="1080"/>
      <c r="G544" s="22">
        <f t="shared" ref="G544:G547" si="61">E544*F544</f>
        <v>0</v>
      </c>
      <c r="H544" s="16"/>
      <c r="I544" s="355"/>
      <c r="J544" s="356"/>
      <c r="K544" s="357"/>
      <c r="L544" s="365"/>
      <c r="M544" s="16"/>
      <c r="N544" s="80"/>
      <c r="O544" s="328"/>
      <c r="P544" s="80"/>
      <c r="Q544" s="561"/>
      <c r="R544" s="440"/>
      <c r="S544" s="441">
        <f t="shared" ref="S544:S547" si="62">SUM(N544:R544)</f>
        <v>0</v>
      </c>
      <c r="T544" s="458"/>
      <c r="U544" s="462"/>
      <c r="V544" s="463"/>
      <c r="W544" s="463"/>
      <c r="X544" s="463"/>
    </row>
    <row r="545" spans="1:24" s="456" customFormat="1" ht="15">
      <c r="A545" s="1"/>
      <c r="B545" s="1"/>
      <c r="C545" s="155" t="s">
        <v>379</v>
      </c>
      <c r="D545" s="5" t="s">
        <v>303</v>
      </c>
      <c r="E545" s="22">
        <v>2</v>
      </c>
      <c r="F545" s="1080"/>
      <c r="G545" s="22">
        <f>E545*F545</f>
        <v>0</v>
      </c>
      <c r="H545" s="16"/>
      <c r="I545" s="355"/>
      <c r="J545" s="356"/>
      <c r="K545" s="357"/>
      <c r="L545" s="365"/>
      <c r="M545" s="16"/>
      <c r="N545" s="80"/>
      <c r="O545" s="328"/>
      <c r="P545" s="80"/>
      <c r="Q545" s="561"/>
      <c r="R545" s="440"/>
      <c r="S545" s="441">
        <f>SUM(N545:R545)</f>
        <v>0</v>
      </c>
      <c r="T545" s="458"/>
      <c r="U545" s="462"/>
      <c r="V545" s="463"/>
      <c r="W545" s="463"/>
      <c r="X545" s="463"/>
    </row>
    <row r="546" spans="1:24" s="456" customFormat="1" ht="12.75">
      <c r="A546" s="1"/>
      <c r="B546" s="1"/>
      <c r="C546" s="155" t="s">
        <v>378</v>
      </c>
      <c r="D546" s="5" t="s">
        <v>303</v>
      </c>
      <c r="E546" s="369">
        <v>1</v>
      </c>
      <c r="F546" s="1080"/>
      <c r="G546" s="22">
        <f t="shared" ref="G546" si="63">E546*F546</f>
        <v>0</v>
      </c>
      <c r="H546" s="16"/>
      <c r="I546" s="355"/>
      <c r="J546" s="356"/>
      <c r="K546" s="357"/>
      <c r="L546" s="365"/>
      <c r="M546" s="16"/>
      <c r="N546" s="80"/>
      <c r="O546" s="328"/>
      <c r="P546" s="80"/>
      <c r="Q546" s="561"/>
      <c r="R546" s="440"/>
      <c r="S546" s="441">
        <f t="shared" ref="S546" si="64">SUM(N546:R546)</f>
        <v>0</v>
      </c>
      <c r="T546" s="458"/>
      <c r="U546" s="462"/>
      <c r="V546" s="463"/>
      <c r="W546" s="463"/>
      <c r="X546" s="463"/>
    </row>
    <row r="547" spans="1:24" s="456" customFormat="1" ht="12.75">
      <c r="A547" s="1"/>
      <c r="B547" s="1"/>
      <c r="C547" s="155" t="s">
        <v>137</v>
      </c>
      <c r="D547" s="5" t="s">
        <v>303</v>
      </c>
      <c r="E547" s="369">
        <v>1</v>
      </c>
      <c r="F547" s="1080"/>
      <c r="G547" s="22">
        <f t="shared" si="61"/>
        <v>0</v>
      </c>
      <c r="H547" s="16"/>
      <c r="I547" s="355"/>
      <c r="J547" s="356"/>
      <c r="K547" s="357"/>
      <c r="L547" s="365"/>
      <c r="M547" s="16"/>
      <c r="N547" s="80"/>
      <c r="O547" s="328"/>
      <c r="P547" s="80"/>
      <c r="Q547" s="561"/>
      <c r="R547" s="440"/>
      <c r="S547" s="441">
        <f t="shared" si="62"/>
        <v>0</v>
      </c>
      <c r="T547" s="458"/>
      <c r="U547" s="462"/>
      <c r="V547" s="463"/>
      <c r="W547" s="463"/>
      <c r="X547" s="463"/>
    </row>
    <row r="548" spans="1:24">
      <c r="F548" s="1079"/>
      <c r="Q548" s="39"/>
      <c r="R548" s="39"/>
    </row>
    <row r="549" spans="1:24" s="170" customFormat="1">
      <c r="A549" s="1">
        <v>7</v>
      </c>
      <c r="B549" s="1">
        <v>2</v>
      </c>
      <c r="C549" s="45" t="s">
        <v>113</v>
      </c>
      <c r="D549" s="3"/>
      <c r="E549" s="11"/>
      <c r="F549" s="1120"/>
      <c r="G549" s="11"/>
      <c r="H549" s="23"/>
      <c r="I549" s="23"/>
      <c r="J549" s="23"/>
      <c r="K549" s="23"/>
      <c r="L549" s="23"/>
      <c r="M549" s="23"/>
      <c r="N549" s="23"/>
      <c r="O549" s="2"/>
      <c r="P549" s="2"/>
    </row>
    <row r="550" spans="1:24" s="170" customFormat="1" ht="84">
      <c r="A550" s="1"/>
      <c r="B550" s="1"/>
      <c r="C550" s="50" t="s">
        <v>187</v>
      </c>
      <c r="D550" s="3"/>
      <c r="E550" s="11"/>
      <c r="F550" s="1120"/>
      <c r="G550" s="11"/>
      <c r="H550" s="23"/>
      <c r="I550" s="23"/>
      <c r="J550" s="23"/>
      <c r="K550" s="23"/>
      <c r="L550" s="23"/>
      <c r="M550" s="23"/>
      <c r="N550" s="23"/>
      <c r="O550" s="2"/>
      <c r="P550" s="2"/>
    </row>
    <row r="551" spans="1:24" s="170" customFormat="1" ht="72">
      <c r="A551" s="1"/>
      <c r="B551" s="1"/>
      <c r="C551" s="50" t="s">
        <v>127</v>
      </c>
      <c r="D551" s="3"/>
      <c r="E551" s="358"/>
      <c r="F551" s="1113"/>
      <c r="G551" s="11"/>
      <c r="H551" s="23"/>
      <c r="I551" s="528"/>
      <c r="J551" s="527"/>
      <c r="K551" s="528"/>
      <c r="L551" s="527"/>
      <c r="M551" s="23"/>
      <c r="N551" s="82"/>
      <c r="O551" s="284"/>
      <c r="P551" s="286"/>
      <c r="Q551" s="189"/>
    </row>
    <row r="552" spans="1:24" s="170" customFormat="1" ht="12.75">
      <c r="A552" s="31"/>
      <c r="B552" s="32"/>
      <c r="C552" s="50" t="s">
        <v>229</v>
      </c>
      <c r="D552" s="3"/>
      <c r="E552" s="161"/>
      <c r="F552" s="1120"/>
      <c r="G552" s="11"/>
      <c r="H552" s="17"/>
      <c r="I552" s="528"/>
      <c r="J552" s="527"/>
      <c r="K552" s="528"/>
      <c r="L552" s="527"/>
      <c r="M552" s="17"/>
      <c r="N552" s="82"/>
      <c r="O552" s="284"/>
      <c r="P552" s="286"/>
      <c r="Q552" s="189"/>
    </row>
    <row r="553" spans="1:24" s="170" customFormat="1">
      <c r="A553" s="1"/>
      <c r="B553" s="1"/>
      <c r="C553" s="50" t="s">
        <v>128</v>
      </c>
      <c r="D553" s="3"/>
      <c r="E553" s="11"/>
      <c r="F553" s="1120"/>
      <c r="G553" s="11"/>
      <c r="H553" s="23"/>
      <c r="I553" s="23"/>
      <c r="J553" s="23"/>
      <c r="K553" s="23"/>
      <c r="L553" s="23"/>
      <c r="M553" s="23"/>
      <c r="N553" s="23"/>
      <c r="O553" s="2"/>
      <c r="P553" s="2"/>
    </row>
    <row r="554" spans="1:24" s="170" customFormat="1" ht="7.5" customHeight="1">
      <c r="A554" s="1"/>
      <c r="B554" s="1"/>
      <c r="C554" s="50"/>
      <c r="D554" s="3"/>
      <c r="E554" s="11"/>
      <c r="F554" s="1120"/>
      <c r="G554" s="11"/>
      <c r="H554" s="23"/>
      <c r="I554" s="23"/>
      <c r="J554" s="465"/>
      <c r="K554" s="23"/>
      <c r="L554" s="23"/>
      <c r="M554" s="23"/>
      <c r="N554" s="23"/>
      <c r="O554" s="2"/>
      <c r="P554" s="2"/>
    </row>
    <row r="555" spans="1:24" s="456" customFormat="1" ht="24">
      <c r="A555" s="1"/>
      <c r="B555" s="1"/>
      <c r="C555" s="138" t="s">
        <v>330</v>
      </c>
      <c r="D555" s="5" t="s">
        <v>238</v>
      </c>
      <c r="E555" s="22">
        <v>380</v>
      </c>
      <c r="F555" s="1080"/>
      <c r="G555" s="22">
        <f>E555*F555</f>
        <v>0</v>
      </c>
      <c r="H555" s="23"/>
      <c r="I555" s="355"/>
      <c r="J555" s="356"/>
      <c r="K555" s="357"/>
      <c r="L555" s="365"/>
      <c r="M555" s="23"/>
      <c r="N555" s="80"/>
      <c r="O555" s="328"/>
      <c r="P555" s="80"/>
      <c r="Q555" s="561"/>
      <c r="R555" s="440"/>
      <c r="S555" s="441">
        <f>SUM(N555:R555)</f>
        <v>0</v>
      </c>
      <c r="T555" s="464">
        <f>1.05*S555</f>
        <v>0</v>
      </c>
    </row>
    <row r="556" spans="1:24" ht="6.75" customHeight="1">
      <c r="C556" s="50"/>
      <c r="F556" s="1079"/>
      <c r="H556" s="23"/>
      <c r="I556" s="23"/>
      <c r="J556" s="23"/>
      <c r="K556" s="23"/>
      <c r="L556" s="23"/>
      <c r="M556" s="23"/>
      <c r="N556" s="80"/>
      <c r="O556" s="328"/>
      <c r="P556" s="80"/>
      <c r="Q556" s="80"/>
      <c r="R556" s="119"/>
      <c r="S556" s="121"/>
      <c r="T556" s="274"/>
    </row>
    <row r="557" spans="1:24" s="456" customFormat="1" ht="24">
      <c r="A557" s="1"/>
      <c r="B557" s="1"/>
      <c r="C557" s="138" t="s">
        <v>312</v>
      </c>
      <c r="D557" s="5" t="s">
        <v>238</v>
      </c>
      <c r="E557" s="22">
        <v>130</v>
      </c>
      <c r="F557" s="1080"/>
      <c r="G557" s="22">
        <f>E557*F557</f>
        <v>0</v>
      </c>
      <c r="H557" s="23"/>
      <c r="I557" s="355"/>
      <c r="J557" s="356"/>
      <c r="K557" s="357"/>
      <c r="L557" s="365"/>
      <c r="M557" s="23"/>
      <c r="N557" s="80"/>
      <c r="O557" s="80"/>
      <c r="P557" s="80"/>
      <c r="Q557" s="561"/>
      <c r="R557" s="440"/>
      <c r="S557" s="441">
        <f>SUM(N557:R557)</f>
        <v>0</v>
      </c>
      <c r="T557" s="464">
        <f>1.05*S557</f>
        <v>0</v>
      </c>
    </row>
    <row r="558" spans="1:24" ht="9.75" customHeight="1">
      <c r="C558" s="50"/>
      <c r="F558" s="1121"/>
      <c r="G558" s="11"/>
      <c r="H558" s="23"/>
      <c r="I558" s="23"/>
      <c r="J558" s="23"/>
      <c r="K558" s="23"/>
      <c r="L558" s="23"/>
      <c r="M558" s="23"/>
      <c r="N558" s="82"/>
      <c r="O558" s="79"/>
      <c r="P558" s="79"/>
      <c r="Q558" s="79"/>
      <c r="R558" s="166"/>
      <c r="S558" s="133"/>
    </row>
    <row r="559" spans="1:24" s="456" customFormat="1" ht="36">
      <c r="A559" s="1"/>
      <c r="B559" s="1"/>
      <c r="C559" s="138" t="s">
        <v>332</v>
      </c>
      <c r="D559" s="5" t="s">
        <v>238</v>
      </c>
      <c r="E559" s="22">
        <v>200</v>
      </c>
      <c r="F559" s="1080"/>
      <c r="G559" s="22">
        <f>E559*F559</f>
        <v>0</v>
      </c>
      <c r="H559" s="23"/>
      <c r="I559" s="355"/>
      <c r="J559" s="356"/>
      <c r="K559" s="357"/>
      <c r="L559" s="365"/>
      <c r="M559" s="23"/>
      <c r="N559" s="80"/>
      <c r="O559" s="328"/>
      <c r="P559" s="80"/>
      <c r="Q559" s="561"/>
      <c r="R559" s="440"/>
      <c r="S559" s="441">
        <f>SUM(N559:R559)</f>
        <v>0</v>
      </c>
      <c r="T559" s="464">
        <f>1.05*S559</f>
        <v>0</v>
      </c>
    </row>
    <row r="560" spans="1:24" ht="7.5" customHeight="1">
      <c r="C560" s="50"/>
      <c r="F560" s="1121"/>
      <c r="G560" s="11"/>
      <c r="H560" s="23"/>
      <c r="I560" s="23"/>
      <c r="J560" s="23"/>
      <c r="K560" s="23"/>
      <c r="L560" s="23"/>
      <c r="M560" s="23"/>
      <c r="N560" s="82"/>
      <c r="O560" s="79"/>
      <c r="P560" s="79"/>
      <c r="Q560" s="79"/>
      <c r="R560" s="166"/>
      <c r="S560" s="133"/>
    </row>
    <row r="561" spans="1:20" s="456" customFormat="1" ht="24">
      <c r="A561" s="1"/>
      <c r="B561" s="1"/>
      <c r="C561" s="138" t="s">
        <v>313</v>
      </c>
      <c r="D561" s="5" t="s">
        <v>238</v>
      </c>
      <c r="E561" s="22">
        <v>15</v>
      </c>
      <c r="F561" s="1080"/>
      <c r="G561" s="22">
        <f>E561*F561</f>
        <v>0</v>
      </c>
      <c r="H561" s="23"/>
      <c r="I561" s="355"/>
      <c r="J561" s="575"/>
      <c r="K561" s="357"/>
      <c r="L561" s="365"/>
      <c r="M561" s="23"/>
      <c r="N561" s="80"/>
      <c r="O561" s="328"/>
      <c r="P561" s="80"/>
      <c r="Q561" s="561"/>
      <c r="R561" s="440"/>
      <c r="S561" s="441">
        <f>SUM(N561:R561)</f>
        <v>0</v>
      </c>
      <c r="T561" s="464">
        <f>1.05*S561</f>
        <v>0</v>
      </c>
    </row>
    <row r="562" spans="1:20" s="170" customFormat="1">
      <c r="A562" s="1"/>
      <c r="B562" s="1"/>
      <c r="C562" s="50"/>
      <c r="D562" s="3"/>
      <c r="E562" s="12"/>
      <c r="F562" s="518"/>
      <c r="G562" s="11"/>
      <c r="H562" s="23"/>
      <c r="I562" s="23"/>
      <c r="J562" s="23"/>
      <c r="K562" s="23"/>
      <c r="L562" s="23"/>
      <c r="M562" s="23"/>
      <c r="N562" s="23"/>
      <c r="O562" s="80"/>
      <c r="P562" s="117"/>
      <c r="Q562" s="191"/>
      <c r="R562" s="188"/>
      <c r="S562" s="253"/>
    </row>
    <row r="563" spans="1:20">
      <c r="A563" s="1">
        <v>7</v>
      </c>
      <c r="B563" s="1">
        <v>3</v>
      </c>
      <c r="C563" s="45" t="s">
        <v>129</v>
      </c>
      <c r="E563" s="11"/>
      <c r="F563" s="1120"/>
      <c r="G563" s="11"/>
      <c r="H563" s="23"/>
      <c r="I563" s="23"/>
      <c r="J563" s="23"/>
      <c r="K563" s="23"/>
      <c r="L563" s="23"/>
      <c r="M563" s="23"/>
      <c r="N563" s="79"/>
    </row>
    <row r="564" spans="1:20" s="170" customFormat="1" ht="50.1" customHeight="1">
      <c r="A564" s="1"/>
      <c r="B564" s="1"/>
      <c r="C564" s="50" t="s">
        <v>72</v>
      </c>
      <c r="D564" s="3"/>
      <c r="E564" s="11"/>
      <c r="F564" s="1120"/>
      <c r="G564" s="11"/>
      <c r="H564" s="23"/>
      <c r="I564" s="23"/>
      <c r="J564" s="23"/>
      <c r="K564" s="23"/>
      <c r="L564" s="23"/>
      <c r="M564" s="23"/>
      <c r="N564" s="79"/>
      <c r="O564" s="2"/>
      <c r="P564" s="2"/>
    </row>
    <row r="565" spans="1:20" s="170" customFormat="1" ht="72">
      <c r="A565" s="1"/>
      <c r="B565" s="1"/>
      <c r="C565" s="50" t="s">
        <v>127</v>
      </c>
      <c r="D565" s="3"/>
      <c r="E565" s="491"/>
      <c r="F565" s="1120"/>
      <c r="G565" s="11"/>
      <c r="H565" s="23"/>
      <c r="I565" s="528"/>
      <c r="J565" s="527"/>
      <c r="K565" s="528"/>
      <c r="L565" s="527"/>
      <c r="M565" s="23"/>
      <c r="N565" s="82"/>
      <c r="O565" s="284"/>
      <c r="P565" s="286"/>
      <c r="Q565" s="189"/>
    </row>
    <row r="566" spans="1:20" s="170" customFormat="1" ht="12.75">
      <c r="A566" s="31"/>
      <c r="B566" s="32"/>
      <c r="C566" s="50" t="s">
        <v>232</v>
      </c>
      <c r="D566" s="3"/>
      <c r="E566" s="161"/>
      <c r="F566" s="1120"/>
      <c r="G566" s="11"/>
      <c r="H566" s="17"/>
      <c r="I566" s="528"/>
      <c r="J566" s="527"/>
      <c r="K566" s="528"/>
      <c r="L566" s="527"/>
      <c r="M566" s="17"/>
      <c r="N566" s="82"/>
      <c r="O566" s="284"/>
      <c r="P566" s="286"/>
      <c r="Q566" s="189"/>
    </row>
    <row r="567" spans="1:20" s="170" customFormat="1">
      <c r="A567" s="1"/>
      <c r="B567" s="1"/>
      <c r="C567" s="50" t="s">
        <v>128</v>
      </c>
      <c r="D567" s="3"/>
      <c r="E567" s="11"/>
      <c r="F567" s="1120"/>
      <c r="G567" s="11"/>
      <c r="H567" s="23"/>
      <c r="I567" s="23"/>
      <c r="J567" s="23"/>
      <c r="K567" s="23"/>
      <c r="L567" s="23"/>
      <c r="M567" s="23"/>
      <c r="N567" s="79"/>
      <c r="O567" s="2"/>
      <c r="P567" s="2"/>
    </row>
    <row r="568" spans="1:20" s="170" customFormat="1">
      <c r="A568" s="1"/>
      <c r="B568" s="1"/>
      <c r="C568" s="50"/>
      <c r="D568" s="3"/>
      <c r="E568" s="11"/>
      <c r="F568" s="1120"/>
      <c r="G568" s="11"/>
      <c r="H568" s="23"/>
      <c r="I568" s="23"/>
      <c r="J568" s="23"/>
      <c r="K568" s="23"/>
      <c r="L568" s="23"/>
      <c r="M568" s="23"/>
      <c r="N568" s="79"/>
      <c r="O568" s="2"/>
      <c r="P568" s="2"/>
    </row>
    <row r="569" spans="1:20" s="456" customFormat="1" ht="12.75">
      <c r="A569" s="1"/>
      <c r="B569" s="1"/>
      <c r="C569" s="138" t="s">
        <v>275</v>
      </c>
      <c r="D569" s="143" t="s">
        <v>238</v>
      </c>
      <c r="E569" s="22">
        <v>22</v>
      </c>
      <c r="F569" s="1080"/>
      <c r="G569" s="22">
        <f>E569*F569</f>
        <v>0</v>
      </c>
      <c r="H569" s="23"/>
      <c r="I569" s="355"/>
      <c r="J569" s="356"/>
      <c r="K569" s="357"/>
      <c r="L569" s="365"/>
      <c r="M569" s="23"/>
      <c r="N569" s="80"/>
      <c r="O569" s="328"/>
      <c r="P569" s="80"/>
      <c r="Q569" s="561"/>
      <c r="R569" s="440"/>
      <c r="S569" s="441">
        <f>SUM(N569:R569)</f>
        <v>0</v>
      </c>
      <c r="T569" s="464">
        <f>1.05*S569</f>
        <v>0</v>
      </c>
    </row>
    <row r="570" spans="1:20" ht="12.75">
      <c r="C570" s="138"/>
      <c r="F570" s="1079"/>
      <c r="H570" s="23"/>
      <c r="I570" s="355"/>
      <c r="J570" s="356"/>
      <c r="K570" s="357"/>
      <c r="L570" s="365"/>
      <c r="M570" s="23"/>
      <c r="N570" s="80"/>
      <c r="O570" s="328"/>
      <c r="P570" s="80"/>
      <c r="Q570" s="80"/>
      <c r="R570" s="119"/>
      <c r="S570" s="121"/>
      <c r="T570" s="274"/>
    </row>
    <row r="571" spans="1:20" s="456" customFormat="1" ht="12.75">
      <c r="A571" s="1"/>
      <c r="B571" s="1"/>
      <c r="C571" s="138" t="s">
        <v>54</v>
      </c>
      <c r="D571" s="143" t="s">
        <v>238</v>
      </c>
      <c r="E571" s="22">
        <v>15</v>
      </c>
      <c r="F571" s="1080"/>
      <c r="G571" s="22">
        <f>E571*F571</f>
        <v>0</v>
      </c>
      <c r="H571" s="23"/>
      <c r="I571" s="355"/>
      <c r="J571" s="356"/>
      <c r="K571" s="357"/>
      <c r="L571" s="365"/>
      <c r="M571" s="23"/>
      <c r="N571" s="80"/>
      <c r="O571" s="328"/>
      <c r="P571" s="80"/>
      <c r="Q571" s="561"/>
      <c r="R571" s="440"/>
      <c r="S571" s="441">
        <f>SUM(N571:R571)</f>
        <v>0</v>
      </c>
      <c r="T571" s="464">
        <f>1.05*S571</f>
        <v>0</v>
      </c>
    </row>
    <row r="572" spans="1:20" ht="12.75">
      <c r="C572" s="50"/>
      <c r="F572" s="1079"/>
      <c r="H572" s="23"/>
      <c r="I572" s="355"/>
      <c r="J572" s="356"/>
      <c r="K572" s="357"/>
      <c r="L572" s="365"/>
      <c r="M572" s="23"/>
      <c r="N572" s="80"/>
      <c r="O572" s="328"/>
      <c r="P572" s="80"/>
      <c r="Q572" s="80"/>
      <c r="R572" s="119"/>
      <c r="S572" s="121"/>
      <c r="T572" s="274"/>
    </row>
    <row r="573" spans="1:20">
      <c r="A573" s="1">
        <v>7</v>
      </c>
      <c r="B573" s="1">
        <v>4</v>
      </c>
      <c r="C573" s="45" t="s">
        <v>73</v>
      </c>
      <c r="E573" s="11"/>
      <c r="F573" s="1120"/>
      <c r="G573" s="11"/>
      <c r="H573" s="23"/>
      <c r="I573" s="23"/>
      <c r="J573" s="23"/>
      <c r="K573" s="23"/>
      <c r="L573" s="23"/>
      <c r="M573" s="23"/>
      <c r="N573" s="79"/>
      <c r="O573" s="133"/>
    </row>
    <row r="574" spans="1:20" s="170" customFormat="1" ht="24">
      <c r="A574" s="1"/>
      <c r="B574" s="1"/>
      <c r="C574" s="50" t="s">
        <v>75</v>
      </c>
      <c r="D574" s="3"/>
      <c r="E574" s="11"/>
      <c r="F574" s="1120"/>
      <c r="G574" s="11"/>
      <c r="H574" s="23"/>
      <c r="I574" s="23"/>
      <c r="J574" s="23"/>
      <c r="K574" s="23"/>
      <c r="L574" s="23"/>
      <c r="M574" s="23"/>
      <c r="N574" s="79"/>
      <c r="O574" s="133"/>
      <c r="P574" s="2"/>
    </row>
    <row r="575" spans="1:20" s="170" customFormat="1" ht="72">
      <c r="A575" s="1"/>
      <c r="B575" s="1"/>
      <c r="C575" s="50" t="s">
        <v>76</v>
      </c>
      <c r="D575" s="3"/>
      <c r="E575" s="358"/>
      <c r="F575" s="1113"/>
      <c r="G575" s="11"/>
      <c r="H575" s="23"/>
      <c r="I575" s="23"/>
      <c r="J575" s="23"/>
      <c r="K575" s="23"/>
      <c r="L575" s="23"/>
      <c r="M575" s="23"/>
      <c r="N575" s="275"/>
      <c r="O575" s="276"/>
      <c r="P575" s="286"/>
      <c r="Q575" s="189"/>
    </row>
    <row r="576" spans="1:20" s="170" customFormat="1" ht="12.75">
      <c r="A576" s="31"/>
      <c r="B576" s="32"/>
      <c r="C576" s="50" t="s">
        <v>232</v>
      </c>
      <c r="D576" s="3"/>
      <c r="E576" s="161"/>
      <c r="F576" s="1120"/>
      <c r="G576" s="11"/>
      <c r="H576" s="17"/>
      <c r="I576" s="528"/>
      <c r="J576" s="527"/>
      <c r="K576" s="528"/>
      <c r="L576" s="527"/>
      <c r="M576" s="17"/>
      <c r="N576" s="82"/>
      <c r="O576" s="284"/>
      <c r="P576" s="286"/>
      <c r="Q576" s="189"/>
    </row>
    <row r="577" spans="1:20" s="170" customFormat="1">
      <c r="A577" s="1"/>
      <c r="B577" s="1"/>
      <c r="C577" s="50" t="s">
        <v>74</v>
      </c>
      <c r="D577" s="3"/>
      <c r="E577" s="11"/>
      <c r="F577" s="1120"/>
      <c r="G577" s="11"/>
      <c r="H577" s="23"/>
      <c r="I577" s="23"/>
      <c r="J577" s="23"/>
      <c r="K577" s="23"/>
      <c r="L577" s="23"/>
      <c r="M577" s="23"/>
      <c r="N577" s="79"/>
      <c r="O577" s="133"/>
      <c r="P577" s="2"/>
    </row>
    <row r="578" spans="1:20" ht="36">
      <c r="C578" s="138" t="s">
        <v>182</v>
      </c>
      <c r="E578" s="161"/>
      <c r="F578" s="1120"/>
      <c r="G578" s="11"/>
      <c r="H578" s="23"/>
      <c r="I578" s="528"/>
      <c r="J578" s="527"/>
      <c r="K578" s="528"/>
      <c r="L578" s="527"/>
      <c r="M578" s="23"/>
      <c r="N578" s="550"/>
      <c r="O578" s="23"/>
      <c r="P578" s="113"/>
      <c r="Q578" s="158"/>
      <c r="S578" s="108"/>
    </row>
    <row r="579" spans="1:20" s="456" customFormat="1" ht="13.5">
      <c r="A579" s="1"/>
      <c r="B579" s="1"/>
      <c r="C579" s="138" t="s">
        <v>230</v>
      </c>
      <c r="D579" s="5" t="s">
        <v>47</v>
      </c>
      <c r="E579" s="38">
        <v>145</v>
      </c>
      <c r="F579" s="1080"/>
      <c r="G579" s="22">
        <f>E579*F579</f>
        <v>0</v>
      </c>
      <c r="H579" s="23"/>
      <c r="I579" s="355"/>
      <c r="J579" s="356"/>
      <c r="K579" s="357"/>
      <c r="L579" s="365"/>
      <c r="M579" s="23"/>
      <c r="N579" s="80"/>
      <c r="O579" s="328"/>
      <c r="P579" s="80"/>
      <c r="Q579" s="561"/>
      <c r="R579" s="440"/>
      <c r="S579" s="441">
        <f>SUM(N579:R579)</f>
        <v>0</v>
      </c>
      <c r="T579" s="466">
        <f>1.05*S579</f>
        <v>0</v>
      </c>
    </row>
    <row r="580" spans="1:20" ht="36">
      <c r="C580" s="138" t="s">
        <v>171</v>
      </c>
      <c r="E580" s="161"/>
      <c r="F580" s="1120"/>
      <c r="G580" s="11"/>
      <c r="H580" s="23"/>
      <c r="I580" s="528"/>
      <c r="J580" s="527"/>
      <c r="K580" s="528"/>
      <c r="L580" s="527"/>
      <c r="M580" s="23"/>
      <c r="N580" s="550"/>
      <c r="O580" s="23"/>
      <c r="P580" s="113"/>
      <c r="Q580" s="158"/>
      <c r="S580" s="108"/>
    </row>
    <row r="581" spans="1:20" s="456" customFormat="1" ht="13.5">
      <c r="A581" s="1"/>
      <c r="B581" s="1"/>
      <c r="C581" s="138" t="s">
        <v>231</v>
      </c>
      <c r="D581" s="5" t="s">
        <v>47</v>
      </c>
      <c r="E581" s="38">
        <v>75</v>
      </c>
      <c r="F581" s="1080"/>
      <c r="G581" s="22">
        <f>E581*F581</f>
        <v>0</v>
      </c>
      <c r="H581" s="23"/>
      <c r="I581" s="355"/>
      <c r="J581" s="356"/>
      <c r="K581" s="357"/>
      <c r="L581" s="365"/>
      <c r="M581" s="23"/>
      <c r="N581" s="80"/>
      <c r="O581" s="328"/>
      <c r="P581" s="80"/>
      <c r="Q581" s="561"/>
      <c r="R581" s="440"/>
      <c r="S581" s="441">
        <f>SUM(N581:R581)</f>
        <v>0</v>
      </c>
      <c r="T581" s="466">
        <f>1.05*S581</f>
        <v>0</v>
      </c>
    </row>
    <row r="582" spans="1:20">
      <c r="C582" s="50"/>
      <c r="E582" s="11"/>
      <c r="F582" s="1120"/>
      <c r="G582" s="11"/>
      <c r="H582" s="23"/>
      <c r="I582" s="23"/>
      <c r="J582" s="23"/>
      <c r="K582" s="23"/>
      <c r="L582" s="23"/>
      <c r="M582" s="23"/>
      <c r="N582" s="23"/>
      <c r="O582" s="80"/>
      <c r="P582" s="117"/>
      <c r="Q582" s="118"/>
      <c r="R582" s="80"/>
      <c r="S582" s="120"/>
    </row>
    <row r="583" spans="1:20">
      <c r="A583" s="1">
        <v>7</v>
      </c>
      <c r="B583" s="1">
        <v>5</v>
      </c>
      <c r="C583" s="45" t="s">
        <v>235</v>
      </c>
      <c r="E583" s="11"/>
      <c r="F583" s="1120"/>
      <c r="G583" s="11"/>
      <c r="H583" s="23"/>
      <c r="I583" s="23"/>
      <c r="J583" s="23"/>
      <c r="K583" s="23"/>
      <c r="L583" s="23"/>
      <c r="M583" s="23"/>
      <c r="N583" s="79"/>
    </row>
    <row r="584" spans="1:20" ht="60">
      <c r="C584" s="50" t="s">
        <v>87</v>
      </c>
      <c r="E584" s="11"/>
      <c r="F584" s="1120"/>
      <c r="G584" s="11"/>
      <c r="H584" s="23"/>
      <c r="I584" s="23"/>
      <c r="J584" s="23"/>
      <c r="K584" s="23"/>
      <c r="L584" s="23"/>
      <c r="M584" s="23"/>
      <c r="N584" s="79"/>
    </row>
    <row r="585" spans="1:20" ht="72">
      <c r="C585" s="50" t="s">
        <v>88</v>
      </c>
      <c r="D585" s="146"/>
      <c r="E585" s="491"/>
      <c r="F585" s="1122"/>
      <c r="G585" s="161"/>
      <c r="H585" s="23"/>
      <c r="I585" s="528"/>
      <c r="J585" s="527"/>
      <c r="K585" s="528"/>
      <c r="L585" s="527"/>
      <c r="M585" s="23"/>
      <c r="N585" s="82"/>
      <c r="O585" s="284"/>
      <c r="P585" s="286"/>
      <c r="Q585" s="242"/>
    </row>
    <row r="586" spans="1:20" s="170" customFormat="1" ht="12.75">
      <c r="A586" s="31"/>
      <c r="B586" s="32"/>
      <c r="C586" s="50" t="s">
        <v>233</v>
      </c>
      <c r="D586" s="3"/>
      <c r="E586" s="161"/>
      <c r="F586" s="1120"/>
      <c r="G586" s="11"/>
      <c r="H586" s="17"/>
      <c r="I586" s="528"/>
      <c r="J586" s="527"/>
      <c r="K586" s="528"/>
      <c r="L586" s="527"/>
      <c r="M586" s="17"/>
      <c r="N586" s="82"/>
      <c r="O586" s="284"/>
      <c r="P586" s="286"/>
      <c r="Q586" s="189"/>
    </row>
    <row r="587" spans="1:20">
      <c r="C587" s="50" t="s">
        <v>236</v>
      </c>
      <c r="E587" s="11"/>
      <c r="F587" s="1120"/>
      <c r="G587" s="11"/>
      <c r="H587" s="23"/>
      <c r="I587" s="23"/>
      <c r="J587" s="23"/>
      <c r="K587" s="23"/>
      <c r="L587" s="23"/>
      <c r="M587" s="23"/>
      <c r="N587" s="79"/>
    </row>
    <row r="588" spans="1:20">
      <c r="A588" s="2"/>
      <c r="C588" s="2"/>
      <c r="E588" s="11"/>
      <c r="F588" s="1123"/>
      <c r="G588" s="11"/>
      <c r="H588" s="25"/>
      <c r="I588" s="25"/>
      <c r="J588" s="25"/>
      <c r="K588" s="25"/>
      <c r="L588" s="25"/>
      <c r="M588" s="2"/>
      <c r="N588" s="156"/>
    </row>
    <row r="589" spans="1:20" s="456" customFormat="1" ht="12.75">
      <c r="A589" s="2"/>
      <c r="B589" s="1"/>
      <c r="C589" s="138" t="s">
        <v>145</v>
      </c>
      <c r="D589" s="5" t="s">
        <v>302</v>
      </c>
      <c r="E589" s="22">
        <v>12</v>
      </c>
      <c r="F589" s="1080"/>
      <c r="G589" s="22">
        <f>E589*F589</f>
        <v>0</v>
      </c>
      <c r="H589" s="25"/>
      <c r="I589" s="355"/>
      <c r="J589" s="356"/>
      <c r="K589" s="357"/>
      <c r="L589" s="365"/>
      <c r="M589" s="25"/>
      <c r="N589" s="80"/>
      <c r="O589" s="328"/>
      <c r="P589" s="80"/>
      <c r="Q589" s="561"/>
      <c r="R589" s="440"/>
      <c r="S589" s="441">
        <f>SUM(N589:R589)</f>
        <v>0</v>
      </c>
    </row>
    <row r="590" spans="1:20">
      <c r="A590" s="2"/>
      <c r="C590" s="50"/>
      <c r="E590" s="11"/>
      <c r="F590" s="518"/>
      <c r="G590" s="11"/>
      <c r="H590" s="25"/>
      <c r="I590" s="25"/>
      <c r="J590" s="25"/>
      <c r="K590" s="25"/>
      <c r="L590" s="25"/>
      <c r="M590" s="2"/>
      <c r="N590" s="159"/>
      <c r="O590" s="243"/>
    </row>
    <row r="591" spans="1:20" s="456" customFormat="1" ht="12.75">
      <c r="A591" s="2"/>
      <c r="B591" s="1"/>
      <c r="C591" s="138" t="s">
        <v>374</v>
      </c>
      <c r="D591" s="5" t="s">
        <v>302</v>
      </c>
      <c r="E591" s="22">
        <v>2</v>
      </c>
      <c r="F591" s="1080"/>
      <c r="G591" s="22">
        <f>E591*F591</f>
        <v>0</v>
      </c>
      <c r="H591" s="25"/>
      <c r="I591" s="355"/>
      <c r="J591" s="356"/>
      <c r="K591" s="357"/>
      <c r="L591" s="365"/>
      <c r="M591" s="25"/>
      <c r="N591" s="80"/>
      <c r="O591" s="328"/>
      <c r="P591" s="80"/>
      <c r="Q591" s="561"/>
      <c r="R591" s="440"/>
      <c r="S591" s="441">
        <f>SUM(N591:R591)</f>
        <v>0</v>
      </c>
    </row>
    <row r="592" spans="1:20">
      <c r="A592" s="2"/>
      <c r="C592" s="50"/>
      <c r="E592" s="11"/>
      <c r="F592" s="518"/>
      <c r="G592" s="11"/>
      <c r="H592" s="25"/>
      <c r="I592" s="25"/>
      <c r="J592" s="25"/>
      <c r="K592" s="25"/>
      <c r="L592" s="25"/>
      <c r="M592" s="2"/>
      <c r="N592" s="159"/>
      <c r="O592" s="243"/>
    </row>
    <row r="593" spans="1:19" s="456" customFormat="1" ht="12.75">
      <c r="A593" s="2"/>
      <c r="B593" s="1"/>
      <c r="C593" s="138" t="s">
        <v>375</v>
      </c>
      <c r="D593" s="5" t="s">
        <v>302</v>
      </c>
      <c r="E593" s="22">
        <v>2</v>
      </c>
      <c r="F593" s="1080"/>
      <c r="G593" s="22">
        <f>E593*F593</f>
        <v>0</v>
      </c>
      <c r="H593" s="25"/>
      <c r="I593" s="355"/>
      <c r="J593" s="356"/>
      <c r="K593" s="357"/>
      <c r="L593" s="365"/>
      <c r="M593" s="25"/>
      <c r="N593" s="80"/>
      <c r="O593" s="328"/>
      <c r="P593" s="80"/>
      <c r="Q593" s="561"/>
      <c r="R593" s="440"/>
      <c r="S593" s="441">
        <f>SUM(N593:R593)</f>
        <v>0</v>
      </c>
    </row>
    <row r="594" spans="1:19">
      <c r="A594" s="2"/>
      <c r="C594" s="50"/>
      <c r="E594" s="11"/>
      <c r="F594" s="518"/>
      <c r="G594" s="11"/>
      <c r="H594" s="25"/>
      <c r="I594" s="25"/>
      <c r="J594" s="25"/>
      <c r="K594" s="25"/>
      <c r="L594" s="25"/>
      <c r="M594" s="25"/>
      <c r="N594" s="25"/>
      <c r="O594" s="80"/>
      <c r="P594" s="117"/>
      <c r="Q594" s="118"/>
      <c r="R594" s="80"/>
      <c r="S594" s="120"/>
    </row>
    <row r="595" spans="1:19" s="456" customFormat="1" ht="48">
      <c r="A595" s="1">
        <v>7</v>
      </c>
      <c r="B595" s="1">
        <v>6</v>
      </c>
      <c r="C595" s="45" t="s">
        <v>365</v>
      </c>
      <c r="D595" s="515"/>
      <c r="E595" s="2"/>
      <c r="F595" s="1124"/>
      <c r="G595" s="515"/>
      <c r="H595" s="2"/>
      <c r="I595" s="551"/>
      <c r="J595" s="2"/>
      <c r="K595" s="2"/>
      <c r="L595" s="2"/>
      <c r="M595" s="2"/>
      <c r="N595" s="2"/>
      <c r="O595" s="2"/>
      <c r="P595" s="2"/>
    </row>
    <row r="596" spans="1:19" s="456" customFormat="1" ht="24">
      <c r="A596" s="1"/>
      <c r="B596" s="1"/>
      <c r="C596" s="50" t="s">
        <v>367</v>
      </c>
      <c r="D596" s="515"/>
      <c r="E596" s="2"/>
      <c r="F596" s="1124"/>
      <c r="G596" s="515"/>
      <c r="H596" s="2"/>
      <c r="I596" s="551"/>
      <c r="J596" s="2"/>
      <c r="K596" s="2"/>
      <c r="L596" s="2"/>
      <c r="M596" s="2"/>
      <c r="N596" s="2"/>
      <c r="O596" s="2"/>
      <c r="P596" s="2"/>
    </row>
    <row r="597" spans="1:19" s="456" customFormat="1" ht="48">
      <c r="A597" s="1"/>
      <c r="B597" s="1"/>
      <c r="C597" s="50" t="s">
        <v>368</v>
      </c>
      <c r="D597" s="515"/>
      <c r="E597" s="2"/>
      <c r="F597" s="1124"/>
      <c r="G597" s="515"/>
      <c r="H597" s="2"/>
      <c r="I597" s="552"/>
      <c r="J597" s="553"/>
      <c r="K597" s="553"/>
      <c r="L597" s="2"/>
      <c r="M597" s="2"/>
      <c r="N597" s="2"/>
      <c r="O597" s="2"/>
      <c r="P597" s="2"/>
    </row>
    <row r="598" spans="1:19" s="456" customFormat="1" ht="48">
      <c r="A598" s="1"/>
      <c r="B598" s="1"/>
      <c r="C598" s="50" t="s">
        <v>369</v>
      </c>
      <c r="D598" s="515"/>
      <c r="E598" s="2"/>
      <c r="F598" s="1124"/>
      <c r="G598" s="515"/>
      <c r="H598" s="2"/>
      <c r="I598" s="551"/>
      <c r="J598" s="2"/>
      <c r="K598" s="2"/>
      <c r="L598" s="2"/>
      <c r="M598" s="2"/>
      <c r="N598" s="2"/>
      <c r="O598" s="2"/>
      <c r="P598" s="2"/>
    </row>
    <row r="599" spans="1:19" s="456" customFormat="1" ht="48">
      <c r="A599" s="1"/>
      <c r="B599" s="1"/>
      <c r="C599" s="50" t="s">
        <v>372</v>
      </c>
      <c r="D599" s="515"/>
      <c r="E599" s="2"/>
      <c r="F599" s="1124"/>
      <c r="G599" s="515"/>
      <c r="H599" s="2"/>
      <c r="I599" s="460"/>
      <c r="J599" s="2"/>
      <c r="K599" s="2"/>
      <c r="L599" s="2"/>
      <c r="M599" s="2"/>
      <c r="N599" s="2"/>
      <c r="O599" s="2"/>
      <c r="P599" s="2"/>
    </row>
    <row r="600" spans="1:19" s="456" customFormat="1" ht="36">
      <c r="A600" s="1"/>
      <c r="B600" s="1"/>
      <c r="C600" s="50" t="s">
        <v>371</v>
      </c>
      <c r="D600" s="515"/>
      <c r="E600" s="2"/>
      <c r="F600" s="1124"/>
      <c r="G600" s="515"/>
      <c r="H600" s="2"/>
      <c r="I600" s="551"/>
      <c r="J600" s="2"/>
      <c r="K600" s="2"/>
      <c r="L600" s="2"/>
      <c r="M600" s="2"/>
      <c r="N600" s="2"/>
      <c r="O600" s="2"/>
      <c r="P600" s="2"/>
    </row>
    <row r="601" spans="1:19" s="456" customFormat="1" ht="24">
      <c r="A601" s="1"/>
      <c r="B601" s="1"/>
      <c r="C601" s="50" t="s">
        <v>366</v>
      </c>
      <c r="D601" s="515"/>
      <c r="E601" s="2"/>
      <c r="F601" s="1124"/>
      <c r="G601" s="515"/>
      <c r="H601" s="2"/>
      <c r="I601" s="551"/>
      <c r="J601" s="2"/>
      <c r="K601" s="2"/>
      <c r="L601" s="2"/>
      <c r="M601" s="2"/>
      <c r="N601" s="2"/>
      <c r="O601" s="2"/>
      <c r="P601" s="2"/>
    </row>
    <row r="602" spans="1:19" s="456" customFormat="1" ht="24">
      <c r="A602" s="1"/>
      <c r="B602" s="1"/>
      <c r="C602" s="50" t="s">
        <v>373</v>
      </c>
      <c r="D602" s="515"/>
      <c r="E602" s="2"/>
      <c r="F602" s="1124"/>
      <c r="G602" s="515"/>
      <c r="H602" s="2"/>
      <c r="I602" s="551"/>
      <c r="J602" s="2"/>
      <c r="K602" s="554"/>
      <c r="L602" s="395"/>
      <c r="M602" s="555"/>
      <c r="N602" s="2"/>
      <c r="O602" s="2"/>
      <c r="P602" s="2"/>
    </row>
    <row r="603" spans="1:19" s="456" customFormat="1" ht="24">
      <c r="A603" s="1"/>
      <c r="B603" s="1"/>
      <c r="C603" s="50" t="s">
        <v>370</v>
      </c>
      <c r="D603" s="515"/>
      <c r="E603" s="2"/>
      <c r="F603" s="1124"/>
      <c r="G603" s="515"/>
      <c r="H603" s="2"/>
      <c r="I603" s="556"/>
      <c r="J603" s="2"/>
      <c r="K603" s="306"/>
      <c r="L603" s="395"/>
      <c r="M603" s="157"/>
      <c r="N603" s="9"/>
      <c r="O603" s="2"/>
      <c r="P603" s="2"/>
    </row>
    <row r="604" spans="1:19" s="458" customFormat="1" ht="13.5">
      <c r="A604" s="2"/>
      <c r="B604" s="1"/>
      <c r="C604" s="138"/>
      <c r="D604" s="5" t="s">
        <v>47</v>
      </c>
      <c r="E604" s="22">
        <v>23</v>
      </c>
      <c r="F604" s="1083"/>
      <c r="G604" s="22">
        <f>E604*F604</f>
        <v>0</v>
      </c>
      <c r="H604" s="502"/>
      <c r="I604" s="556"/>
      <c r="J604" s="356"/>
      <c r="K604" s="117"/>
      <c r="L604" s="80"/>
      <c r="M604" s="118"/>
      <c r="N604" s="80"/>
      <c r="O604" s="119"/>
      <c r="P604" s="121"/>
    </row>
    <row r="605" spans="1:19">
      <c r="C605" s="396"/>
      <c r="D605" s="459"/>
      <c r="E605" s="460"/>
      <c r="F605" s="1125"/>
      <c r="G605" s="459"/>
      <c r="H605" s="2"/>
      <c r="I605" s="2"/>
      <c r="J605" s="2"/>
      <c r="K605" s="2"/>
      <c r="L605" s="2"/>
      <c r="M605" s="2"/>
      <c r="N605" s="2"/>
    </row>
    <row r="606" spans="1:19">
      <c r="F606" s="1079"/>
    </row>
    <row r="607" spans="1:19" ht="38.25" customHeight="1">
      <c r="C607" s="76" t="s">
        <v>250</v>
      </c>
      <c r="D607" s="5"/>
      <c r="E607" s="22"/>
      <c r="F607" s="1080"/>
      <c r="G607" s="235">
        <f>SUM(G536:G604)</f>
        <v>0</v>
      </c>
    </row>
    <row r="608" spans="1:19">
      <c r="F608" s="1079"/>
    </row>
    <row r="609" spans="1:19">
      <c r="F609" s="1079"/>
    </row>
    <row r="610" spans="1:19">
      <c r="F610" s="1079"/>
    </row>
    <row r="611" spans="1:19">
      <c r="F611" s="1079"/>
    </row>
    <row r="612" spans="1:19">
      <c r="F612" s="1079"/>
    </row>
    <row r="613" spans="1:19">
      <c r="F613" s="1079"/>
    </row>
    <row r="614" spans="1:19">
      <c r="F614" s="1079"/>
    </row>
    <row r="615" spans="1:19">
      <c r="F615" s="1079"/>
    </row>
    <row r="616" spans="1:19" ht="38.25" customHeight="1">
      <c r="A616" s="74">
        <v>8</v>
      </c>
      <c r="B616" s="34"/>
      <c r="C616" s="68" t="s">
        <v>200</v>
      </c>
      <c r="D616" s="4" t="s">
        <v>237</v>
      </c>
      <c r="E616" s="13" t="s">
        <v>304</v>
      </c>
      <c r="F616" s="1096" t="s">
        <v>306</v>
      </c>
      <c r="G616" s="13" t="s">
        <v>104</v>
      </c>
      <c r="H616" s="30"/>
      <c r="I616" s="30"/>
      <c r="J616" s="30"/>
      <c r="K616" s="30"/>
      <c r="L616" s="30"/>
      <c r="M616" s="40"/>
      <c r="N616" s="40"/>
    </row>
    <row r="617" spans="1:19">
      <c r="F617" s="1079"/>
    </row>
    <row r="618" spans="1:19" ht="24">
      <c r="A618" s="1">
        <v>8</v>
      </c>
      <c r="B618" s="1">
        <v>1</v>
      </c>
      <c r="C618" s="45" t="s">
        <v>421</v>
      </c>
      <c r="D618" s="7"/>
      <c r="E618" s="14"/>
      <c r="F618" s="1095"/>
      <c r="G618" s="14"/>
      <c r="H618" s="14"/>
      <c r="I618" s="14"/>
      <c r="J618" s="14"/>
      <c r="K618" s="14"/>
      <c r="L618" s="14"/>
      <c r="M618" s="14"/>
      <c r="N618" s="79"/>
    </row>
    <row r="619" spans="1:19" ht="60">
      <c r="C619" s="50" t="s">
        <v>422</v>
      </c>
      <c r="D619" s="7"/>
      <c r="E619" s="14"/>
      <c r="F619" s="1095"/>
      <c r="G619" s="14"/>
      <c r="H619" s="14"/>
      <c r="I619" s="14"/>
      <c r="J619" s="14"/>
      <c r="K619" s="14"/>
      <c r="L619" s="14"/>
      <c r="M619" s="14"/>
      <c r="N619" s="79"/>
    </row>
    <row r="620" spans="1:19" ht="36">
      <c r="C620" s="50" t="s">
        <v>156</v>
      </c>
      <c r="D620" s="7"/>
      <c r="E620" s="14"/>
      <c r="F620" s="1095"/>
      <c r="G620" s="14"/>
      <c r="H620" s="14"/>
      <c r="I620" s="528"/>
      <c r="J620" s="527"/>
      <c r="K620" s="528"/>
      <c r="L620" s="527"/>
      <c r="M620" s="14"/>
      <c r="N620" s="82"/>
      <c r="O620" s="284"/>
      <c r="P620" s="286"/>
      <c r="Q620" s="242"/>
      <c r="R620" s="82"/>
      <c r="S620" s="243" t="s">
        <v>66</v>
      </c>
    </row>
    <row r="621" spans="1:19" ht="24">
      <c r="C621" s="50" t="s">
        <v>157</v>
      </c>
      <c r="D621" s="7"/>
      <c r="E621" s="14"/>
      <c r="F621" s="1095"/>
      <c r="G621" s="14"/>
      <c r="H621" s="14"/>
      <c r="I621" s="14"/>
      <c r="J621" s="14"/>
      <c r="K621" s="14"/>
      <c r="L621" s="14"/>
      <c r="M621" s="14"/>
      <c r="N621" s="79"/>
      <c r="O621" s="273"/>
    </row>
    <row r="622" spans="1:19">
      <c r="C622" s="50" t="s">
        <v>124</v>
      </c>
      <c r="D622" s="7"/>
      <c r="E622" s="14"/>
      <c r="F622" s="1095"/>
      <c r="G622" s="14"/>
      <c r="H622" s="14"/>
      <c r="I622" s="14"/>
      <c r="J622" s="14"/>
      <c r="K622" s="14"/>
      <c r="L622" s="14"/>
      <c r="M622" s="14"/>
      <c r="N622" s="79"/>
      <c r="O622" s="273"/>
    </row>
    <row r="623" spans="1:19" s="170" customFormat="1" ht="12.75">
      <c r="A623" s="1"/>
      <c r="B623" s="1"/>
      <c r="C623" s="47"/>
      <c r="D623" s="5" t="s">
        <v>238</v>
      </c>
      <c r="E623" s="22">
        <v>500</v>
      </c>
      <c r="F623" s="1080"/>
      <c r="G623" s="22">
        <f>E623*F623</f>
        <v>0</v>
      </c>
      <c r="H623" s="15"/>
      <c r="I623" s="355"/>
      <c r="J623" s="356"/>
      <c r="K623" s="357"/>
      <c r="L623" s="365"/>
      <c r="M623" s="15"/>
      <c r="N623" s="80"/>
      <c r="O623" s="328"/>
      <c r="P623" s="574"/>
      <c r="Q623" s="571"/>
      <c r="R623" s="181"/>
      <c r="S623" s="182">
        <f>SUM(N623:R623)</f>
        <v>0</v>
      </c>
    </row>
    <row r="624" spans="1:19">
      <c r="F624" s="1079"/>
    </row>
    <row r="625" spans="1:14">
      <c r="E625" s="91"/>
      <c r="F625" s="1079"/>
      <c r="N625" s="79"/>
    </row>
    <row r="626" spans="1:14" s="66" customFormat="1" ht="12.75">
      <c r="A626" s="67"/>
      <c r="B626" s="67"/>
      <c r="C626" s="76" t="s">
        <v>179</v>
      </c>
      <c r="D626" s="77"/>
      <c r="E626" s="78"/>
      <c r="F626" s="78"/>
      <c r="G626" s="329">
        <f>SUM(G622:G623)</f>
        <v>0</v>
      </c>
      <c r="H626" s="65"/>
      <c r="I626" s="65"/>
      <c r="J626" s="65"/>
      <c r="K626" s="65"/>
      <c r="L626" s="65"/>
      <c r="M626" s="65"/>
    </row>
    <row r="631" spans="1:14" s="214" customFormat="1" ht="12.75">
      <c r="A631" s="209"/>
      <c r="B631" s="216"/>
      <c r="C631" s="210"/>
      <c r="D631" s="211"/>
      <c r="E631" s="212"/>
      <c r="F631" s="213"/>
      <c r="G631" s="216"/>
      <c r="H631" s="216"/>
      <c r="I631" s="216"/>
      <c r="J631" s="216"/>
      <c r="K631" s="216"/>
      <c r="L631" s="216"/>
    </row>
    <row r="632" spans="1:14" s="214" customFormat="1" ht="12.75">
      <c r="A632" s="1"/>
      <c r="B632" s="66"/>
      <c r="C632" s="61"/>
      <c r="D632" s="62"/>
      <c r="E632" s="63"/>
      <c r="F632" s="64"/>
      <c r="G632" s="66"/>
      <c r="H632" s="216"/>
      <c r="I632" s="216"/>
      <c r="J632" s="216"/>
      <c r="K632" s="216"/>
      <c r="L632" s="216"/>
    </row>
    <row r="633" spans="1:14" s="214" customFormat="1" ht="18">
      <c r="A633" s="1"/>
      <c r="B633" s="129"/>
      <c r="C633" s="381" t="s">
        <v>78</v>
      </c>
      <c r="D633" s="330"/>
      <c r="E633" s="65"/>
      <c r="F633" s="331"/>
      <c r="G633" s="66"/>
      <c r="H633" s="216"/>
      <c r="I633" s="216"/>
      <c r="J633" s="216"/>
      <c r="K633" s="216"/>
      <c r="L633" s="216"/>
    </row>
    <row r="634" spans="1:14" s="214" customFormat="1" ht="20.25">
      <c r="A634" s="1"/>
      <c r="B634" s="67"/>
      <c r="C634" s="332"/>
      <c r="D634" s="333"/>
      <c r="E634" s="65"/>
      <c r="F634" s="331"/>
      <c r="G634" s="66"/>
      <c r="H634" s="216"/>
      <c r="I634" s="216"/>
      <c r="J634" s="216"/>
      <c r="K634" s="216"/>
      <c r="L634" s="216"/>
    </row>
    <row r="635" spans="1:14" s="214" customFormat="1" ht="12.75">
      <c r="A635" s="1"/>
      <c r="D635" s="69"/>
      <c r="E635" s="40"/>
      <c r="F635" s="12"/>
      <c r="G635" s="13" t="s">
        <v>104</v>
      </c>
      <c r="H635" s="216"/>
      <c r="I635" s="216"/>
      <c r="J635" s="216"/>
      <c r="K635" s="129"/>
      <c r="L635" s="177"/>
    </row>
    <row r="636" spans="1:14" s="214" customFormat="1" ht="12.75">
      <c r="A636" s="1"/>
      <c r="B636" s="334">
        <v>1</v>
      </c>
      <c r="C636" s="335" t="s">
        <v>305</v>
      </c>
      <c r="D636" s="62"/>
      <c r="E636" s="65"/>
      <c r="F636" s="12"/>
      <c r="G636" s="372">
        <f>G282</f>
        <v>0</v>
      </c>
      <c r="H636" s="216"/>
      <c r="I636" s="216"/>
      <c r="J636" s="216"/>
      <c r="K636" s="216"/>
      <c r="L636" s="216"/>
    </row>
    <row r="637" spans="1:14" s="214" customFormat="1" ht="12.75">
      <c r="A637" s="1"/>
      <c r="B637" s="334">
        <v>2</v>
      </c>
      <c r="C637" s="335" t="s">
        <v>307</v>
      </c>
      <c r="D637" s="62"/>
      <c r="E637" s="65"/>
      <c r="F637" s="12"/>
      <c r="G637" s="372">
        <f>G368</f>
        <v>0</v>
      </c>
      <c r="H637" s="216"/>
      <c r="I637" s="216"/>
      <c r="J637" s="216"/>
      <c r="K637" s="216"/>
      <c r="L637" s="216"/>
    </row>
    <row r="638" spans="1:14" s="214" customFormat="1" ht="12.75">
      <c r="A638" s="1"/>
      <c r="B638" s="334">
        <v>3</v>
      </c>
      <c r="C638" s="335" t="s">
        <v>155</v>
      </c>
      <c r="D638" s="62"/>
      <c r="E638" s="65"/>
      <c r="F638" s="12"/>
      <c r="G638" s="372">
        <f>G463</f>
        <v>0</v>
      </c>
      <c r="H638" s="216"/>
      <c r="I638" s="216"/>
      <c r="J638" s="216"/>
      <c r="K638" s="216"/>
      <c r="L638" s="216"/>
    </row>
    <row r="639" spans="1:14" s="214" customFormat="1" ht="12.75">
      <c r="A639" s="1"/>
      <c r="B639" s="334">
        <v>4</v>
      </c>
      <c r="C639" s="335" t="s">
        <v>39</v>
      </c>
      <c r="D639" s="62"/>
      <c r="E639" s="65"/>
      <c r="F639" s="12"/>
      <c r="G639" s="372">
        <f>G501</f>
        <v>0</v>
      </c>
      <c r="H639" s="216"/>
      <c r="I639" s="216"/>
      <c r="J639" s="216"/>
      <c r="K639" s="216"/>
      <c r="L639" s="216"/>
    </row>
    <row r="640" spans="1:14" s="214" customFormat="1" ht="12.75">
      <c r="A640" s="1"/>
      <c r="B640" s="334">
        <v>5</v>
      </c>
      <c r="C640" s="335" t="s">
        <v>106</v>
      </c>
      <c r="D640" s="62"/>
      <c r="E640" s="65"/>
      <c r="F640" s="12"/>
      <c r="G640" s="372">
        <f>G516</f>
        <v>0</v>
      </c>
      <c r="H640" s="216"/>
      <c r="I640" s="216"/>
      <c r="J640" s="216"/>
      <c r="K640" s="216"/>
      <c r="L640" s="216"/>
    </row>
    <row r="641" spans="1:16" s="214" customFormat="1" ht="12.75">
      <c r="A641" s="1"/>
      <c r="B641" s="334">
        <v>6</v>
      </c>
      <c r="C641" s="335" t="s">
        <v>132</v>
      </c>
      <c r="D641" s="62"/>
      <c r="E641" s="65"/>
      <c r="F641" s="12"/>
      <c r="G641" s="372">
        <f>G529</f>
        <v>0</v>
      </c>
      <c r="H641" s="216"/>
      <c r="I641" s="216"/>
      <c r="J641" s="216"/>
      <c r="K641" s="216"/>
      <c r="L641" s="216"/>
    </row>
    <row r="642" spans="1:16" s="214" customFormat="1" ht="12.75">
      <c r="A642" s="1"/>
      <c r="B642" s="334">
        <v>7</v>
      </c>
      <c r="C642" s="335" t="s">
        <v>4</v>
      </c>
      <c r="D642" s="62"/>
      <c r="E642" s="65"/>
      <c r="F642" s="12"/>
      <c r="G642" s="372">
        <f>G607</f>
        <v>0</v>
      </c>
      <c r="H642" s="216"/>
      <c r="I642" s="216"/>
      <c r="J642" s="216"/>
      <c r="K642" s="216"/>
      <c r="L642" s="216"/>
    </row>
    <row r="643" spans="1:16" s="214" customFormat="1" ht="13.5" thickBot="1">
      <c r="A643" s="1"/>
      <c r="B643" s="336">
        <v>8</v>
      </c>
      <c r="C643" s="337" t="s">
        <v>200</v>
      </c>
      <c r="D643" s="338"/>
      <c r="E643" s="339"/>
      <c r="F643" s="340"/>
      <c r="G643" s="373">
        <f>G626</f>
        <v>0</v>
      </c>
      <c r="H643" s="216"/>
      <c r="I643" s="557"/>
      <c r="J643" s="216"/>
      <c r="K643" s="216"/>
      <c r="L643" s="216"/>
    </row>
    <row r="644" spans="1:16" s="214" customFormat="1" ht="12.75">
      <c r="A644" s="1"/>
      <c r="B644" s="66"/>
      <c r="C644" s="341" t="s">
        <v>196</v>
      </c>
      <c r="D644" s="62"/>
      <c r="E644" s="63"/>
      <c r="F644" s="12"/>
      <c r="G644" s="374">
        <f>SUM(G636:G643)</f>
        <v>0</v>
      </c>
      <c r="H644" s="216"/>
      <c r="I644" s="558"/>
      <c r="J644" s="216"/>
      <c r="K644" s="216"/>
      <c r="L644" s="216"/>
    </row>
    <row r="645" spans="1:16" s="214" customFormat="1" ht="12.75">
      <c r="A645" s="1"/>
      <c r="B645" s="66"/>
      <c r="C645" s="61"/>
      <c r="D645" s="62"/>
      <c r="E645" s="63"/>
      <c r="F645" s="12"/>
      <c r="G645" s="64"/>
      <c r="H645" s="216"/>
      <c r="I645" s="216"/>
      <c r="J645" s="216"/>
      <c r="K645" s="216"/>
      <c r="L645" s="216"/>
    </row>
    <row r="646" spans="1:16" s="224" customFormat="1" ht="12.75">
      <c r="A646" s="1"/>
      <c r="B646" s="66" t="s">
        <v>105</v>
      </c>
      <c r="C646" s="61" t="s">
        <v>197</v>
      </c>
      <c r="D646" s="62"/>
      <c r="E646" s="63"/>
      <c r="F646" s="12"/>
      <c r="G646" s="372">
        <f>0.25*G644</f>
        <v>0</v>
      </c>
      <c r="H646" s="216"/>
      <c r="I646" s="216"/>
      <c r="J646" s="216"/>
      <c r="K646" s="216"/>
      <c r="L646" s="216"/>
      <c r="M646" s="214"/>
      <c r="N646" s="214"/>
      <c r="O646" s="214"/>
      <c r="P646" s="214"/>
    </row>
    <row r="647" spans="1:16" s="224" customFormat="1" ht="12.75">
      <c r="A647" s="1"/>
      <c r="B647" s="66"/>
      <c r="C647" s="61"/>
      <c r="D647" s="62"/>
      <c r="E647" s="63"/>
      <c r="F647" s="12"/>
      <c r="G647" s="64"/>
      <c r="H647" s="216"/>
      <c r="I647" s="216"/>
      <c r="J647" s="216"/>
      <c r="K647" s="216"/>
      <c r="L647" s="216"/>
      <c r="M647" s="214"/>
      <c r="N647" s="214"/>
      <c r="O647" s="214"/>
      <c r="P647" s="214"/>
    </row>
    <row r="648" spans="1:16" s="224" customFormat="1" ht="12.75">
      <c r="A648" s="1"/>
      <c r="B648" s="129"/>
      <c r="C648" s="262" t="s">
        <v>198</v>
      </c>
      <c r="D648" s="62"/>
      <c r="E648" s="63"/>
      <c r="F648" s="12"/>
      <c r="G648" s="375">
        <f>SUM(G644:G646)</f>
        <v>0</v>
      </c>
      <c r="H648" s="216"/>
      <c r="I648" s="216"/>
      <c r="J648" s="216"/>
      <c r="K648" s="216"/>
      <c r="L648" s="216"/>
      <c r="M648" s="214"/>
      <c r="N648" s="214"/>
      <c r="O648" s="214"/>
      <c r="P648" s="214"/>
    </row>
    <row r="649" spans="1:16" s="214" customFormat="1" ht="12.75">
      <c r="A649" s="1"/>
      <c r="B649" s="129"/>
      <c r="C649" s="262"/>
      <c r="D649" s="62"/>
      <c r="E649" s="63"/>
      <c r="F649" s="12"/>
      <c r="G649" s="263"/>
      <c r="H649" s="216"/>
      <c r="I649" s="216"/>
      <c r="J649" s="216"/>
      <c r="K649" s="216"/>
      <c r="L649" s="216"/>
    </row>
    <row r="650" spans="1:16" s="214" customFormat="1" ht="12.75">
      <c r="A650" s="1"/>
      <c r="B650" s="129"/>
      <c r="C650" s="262"/>
      <c r="D650" s="62"/>
      <c r="E650" s="63"/>
      <c r="F650" s="12"/>
      <c r="G650" s="263"/>
      <c r="H650" s="216"/>
      <c r="I650" s="216"/>
      <c r="J650" s="216"/>
      <c r="K650" s="216"/>
      <c r="L650" s="216"/>
    </row>
    <row r="651" spans="1:16" s="214" customFormat="1" ht="12.75">
      <c r="A651" s="1"/>
      <c r="B651" s="129"/>
      <c r="C651" s="262"/>
      <c r="D651" s="62"/>
      <c r="E651" s="63"/>
      <c r="F651" s="12"/>
      <c r="G651" s="263"/>
      <c r="H651" s="216"/>
      <c r="I651" s="216"/>
      <c r="J651" s="216"/>
      <c r="K651" s="216"/>
      <c r="L651" s="216"/>
    </row>
    <row r="652" spans="1:16" s="214" customFormat="1" ht="12.75">
      <c r="A652" s="1"/>
      <c r="B652" s="129"/>
      <c r="C652" s="262"/>
      <c r="D652" s="62"/>
      <c r="E652" s="63"/>
      <c r="F652" s="263"/>
      <c r="G652" s="216"/>
      <c r="H652" s="216"/>
      <c r="I652" s="216"/>
      <c r="J652" s="216"/>
      <c r="K652" s="216"/>
    </row>
    <row r="653" spans="1:16" s="214" customFormat="1" ht="12.75">
      <c r="A653" s="1"/>
      <c r="B653" s="129"/>
      <c r="C653" s="262"/>
      <c r="D653" s="62"/>
      <c r="E653" s="63"/>
      <c r="F653" s="12"/>
      <c r="G653" s="263"/>
      <c r="H653" s="216"/>
      <c r="I653" s="216"/>
      <c r="J653" s="216"/>
      <c r="K653" s="216"/>
      <c r="L653" s="216"/>
    </row>
    <row r="654" spans="1:16" s="214" customFormat="1" ht="12.75">
      <c r="A654" s="1"/>
      <c r="B654" s="129"/>
      <c r="C654" s="262"/>
      <c r="D654" s="62"/>
      <c r="E654" s="63"/>
      <c r="F654" s="12"/>
      <c r="G654" s="263"/>
      <c r="H654" s="216"/>
      <c r="I654" s="216"/>
      <c r="J654" s="216"/>
      <c r="K654" s="216"/>
      <c r="L654" s="216"/>
    </row>
    <row r="655" spans="1:16" s="214" customFormat="1" ht="12.75">
      <c r="A655" s="1"/>
      <c r="B655" s="129"/>
      <c r="C655" s="262"/>
      <c r="D655" s="62"/>
      <c r="E655" s="63"/>
      <c r="F655" s="12"/>
      <c r="G655" s="263"/>
      <c r="H655" s="216"/>
      <c r="I655" s="216"/>
      <c r="J655" s="216"/>
      <c r="K655" s="216"/>
      <c r="L655" s="216"/>
    </row>
    <row r="656" spans="1:16" s="214" customFormat="1" ht="12.75">
      <c r="A656" s="1"/>
      <c r="B656" s="129"/>
      <c r="C656" s="262"/>
      <c r="D656" s="62"/>
      <c r="E656" s="63"/>
      <c r="F656" s="12"/>
      <c r="G656" s="263"/>
      <c r="H656" s="216"/>
      <c r="I656" s="216"/>
      <c r="J656" s="216"/>
      <c r="K656" s="216"/>
      <c r="L656" s="216"/>
    </row>
    <row r="657" spans="1:16" s="214" customFormat="1" ht="12.75">
      <c r="A657" s="1"/>
      <c r="B657" s="129"/>
      <c r="C657" s="262"/>
      <c r="D657" s="62"/>
      <c r="E657" s="63"/>
      <c r="F657" s="12"/>
      <c r="G657" s="263"/>
      <c r="H657" s="216"/>
      <c r="I657" s="216"/>
      <c r="J657" s="216"/>
      <c r="K657" s="216"/>
      <c r="L657" s="216"/>
    </row>
    <row r="658" spans="1:16" s="214" customFormat="1" ht="12.75">
      <c r="A658" s="1"/>
      <c r="B658" s="129"/>
      <c r="C658" s="262"/>
      <c r="D658" s="62"/>
      <c r="E658" s="63"/>
      <c r="F658" s="12"/>
      <c r="G658" s="263"/>
      <c r="H658" s="216"/>
      <c r="I658" s="216"/>
      <c r="J658" s="216"/>
      <c r="K658" s="216"/>
      <c r="L658" s="216"/>
    </row>
    <row r="659" spans="1:16" s="214" customFormat="1" ht="12.75">
      <c r="A659" s="1"/>
      <c r="B659" s="129"/>
      <c r="C659" s="262"/>
      <c r="D659" s="62"/>
      <c r="E659" s="63"/>
      <c r="F659" s="12"/>
      <c r="G659" s="263"/>
      <c r="H659" s="216"/>
      <c r="I659" s="216"/>
      <c r="J659" s="216"/>
      <c r="K659" s="216"/>
      <c r="L659" s="216"/>
    </row>
    <row r="660" spans="1:16" ht="14.25">
      <c r="C660" s="409"/>
      <c r="D660" s="409"/>
      <c r="E660" s="410"/>
      <c r="F660" s="409"/>
      <c r="G660" s="409"/>
      <c r="H660" s="237"/>
      <c r="I660" s="625"/>
      <c r="J660" s="625"/>
      <c r="K660" s="625"/>
      <c r="L660" s="625"/>
      <c r="M660" s="625"/>
      <c r="N660" s="625"/>
      <c r="O660" s="12"/>
      <c r="P660" s="12"/>
    </row>
    <row r="661" spans="1:16" ht="14.25">
      <c r="C661" s="410"/>
      <c r="D661" s="409"/>
      <c r="E661" s="409"/>
      <c r="F661" s="409"/>
      <c r="G661" s="409"/>
      <c r="H661" s="237"/>
      <c r="I661" s="625"/>
      <c r="J661" s="625"/>
      <c r="K661" s="625"/>
      <c r="L661" s="625"/>
      <c r="M661" s="625"/>
      <c r="N661" s="625"/>
      <c r="O661" s="625"/>
      <c r="P661" s="12"/>
    </row>
    <row r="662" spans="1:16" ht="14.25">
      <c r="C662" s="409"/>
      <c r="D662" s="409"/>
      <c r="E662" s="410"/>
      <c r="F662" s="409"/>
      <c r="G662" s="409"/>
      <c r="H662" s="237"/>
      <c r="I662" s="625"/>
      <c r="J662" s="625"/>
      <c r="K662" s="625"/>
      <c r="L662" s="625"/>
      <c r="M662" s="625"/>
      <c r="N662" s="95"/>
      <c r="O662" s="625"/>
      <c r="P662" s="12"/>
    </row>
    <row r="663" spans="1:16" ht="14.25">
      <c r="C663" s="409"/>
      <c r="D663" s="409"/>
      <c r="E663" s="410"/>
      <c r="F663" s="409"/>
      <c r="G663" s="409"/>
      <c r="H663" s="237"/>
      <c r="I663" s="625"/>
      <c r="J663" s="625"/>
      <c r="K663" s="625"/>
      <c r="L663" s="625"/>
      <c r="M663" s="625"/>
      <c r="N663" s="95"/>
      <c r="O663" s="625"/>
      <c r="P663" s="12"/>
    </row>
    <row r="664" spans="1:16" ht="14.25">
      <c r="B664" s="2"/>
      <c r="C664" s="410"/>
      <c r="D664" s="409"/>
      <c r="E664" s="410"/>
      <c r="F664" s="409"/>
      <c r="G664" s="409"/>
      <c r="H664" s="237"/>
      <c r="I664" s="625"/>
      <c r="J664" s="625"/>
      <c r="K664" s="625"/>
      <c r="L664" s="625"/>
      <c r="M664" s="625"/>
      <c r="N664" s="95"/>
      <c r="O664" s="625"/>
      <c r="P664" s="12"/>
    </row>
    <row r="665" spans="1:16" s="214" customFormat="1" ht="12.75">
      <c r="A665" s="209"/>
      <c r="B665" s="215"/>
      <c r="C665" s="217"/>
      <c r="D665" s="211"/>
      <c r="E665" s="212"/>
      <c r="F665" s="250"/>
      <c r="G665" s="218"/>
      <c r="H665" s="216"/>
      <c r="I665" s="216"/>
      <c r="J665" s="216"/>
      <c r="K665" s="216"/>
      <c r="L665" s="216"/>
    </row>
    <row r="666" spans="1:16" s="214" customFormat="1" ht="12.75">
      <c r="A666" s="209"/>
      <c r="B666" s="215"/>
      <c r="C666" s="217"/>
      <c r="D666" s="211"/>
      <c r="E666" s="212"/>
      <c r="F666" s="250"/>
      <c r="G666" s="218"/>
      <c r="H666" s="216"/>
      <c r="I666" s="216"/>
      <c r="J666" s="216"/>
      <c r="K666" s="216"/>
      <c r="L666" s="216"/>
    </row>
    <row r="673" spans="8:14">
      <c r="H673" s="2"/>
      <c r="I673" s="2"/>
      <c r="J673" s="2"/>
      <c r="K673" s="2"/>
      <c r="L673" s="2"/>
      <c r="M673" s="2"/>
      <c r="N673" s="2"/>
    </row>
  </sheetData>
  <sheetProtection password="C844" sheet="1" objects="1" scenarios="1" selectLockedCells="1"/>
  <protectedRanges>
    <protectedRange password="CF5F" sqref="F521 F523" name="Range1"/>
  </protectedRanges>
  <mergeCells count="9">
    <mergeCell ref="L526:N526"/>
    <mergeCell ref="N287:O287"/>
    <mergeCell ref="A2:G2"/>
    <mergeCell ref="A1:F1"/>
    <mergeCell ref="A3:F3"/>
    <mergeCell ref="A5:B5"/>
    <mergeCell ref="I7:K7"/>
    <mergeCell ref="L120:P120"/>
    <mergeCell ref="I279:L279"/>
  </mergeCells>
  <phoneticPr fontId="2" type="noConversion"/>
  <pageMargins left="0.98425196850393704" right="0.74803149606299213" top="0.39370078740157483" bottom="0.59055118110236227" header="0.51181102362204722" footer="0.51181102362204722"/>
  <pageSetup paperSize="9" scale="95" orientation="portrait" r:id="rId1"/>
  <headerFooter alignWithMargins="0"/>
  <rowBreaks count="23" manualBreakCount="23">
    <brk id="37" max="6" man="1"/>
    <brk id="66" max="6" man="1"/>
    <brk id="90" max="6" man="1"/>
    <brk id="117" max="6" man="1"/>
    <brk id="146" max="6" man="1"/>
    <brk id="207" max="6" man="1"/>
    <brk id="236" max="6" man="1"/>
    <brk id="260" max="6" man="1"/>
    <brk id="282" max="6" man="1"/>
    <brk id="310" max="6" man="1"/>
    <brk id="332" max="6" man="1"/>
    <brk id="352" max="6" man="1"/>
    <brk id="369" max="16383" man="1"/>
    <brk id="423" max="6" man="1"/>
    <brk id="449" max="6" man="1"/>
    <brk id="464" max="16383" man="1"/>
    <brk id="503" max="16383" man="1"/>
    <brk id="517" max="16383" man="1"/>
    <brk id="530" max="16383" man="1"/>
    <brk id="562" max="6" man="1"/>
    <brk id="594" max="6" man="1"/>
    <brk id="614" max="6" man="1"/>
    <brk id="6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4"/>
  <sheetViews>
    <sheetView view="pageBreakPreview" zoomScaleNormal="100" zoomScaleSheetLayoutView="100" workbookViewId="0">
      <selection activeCell="F22" sqref="F22"/>
    </sheetView>
  </sheetViews>
  <sheetFormatPr defaultRowHeight="14.25"/>
  <cols>
    <col min="1" max="1" width="1.7109375" customWidth="1"/>
    <col min="2" max="2" width="3.85546875" customWidth="1"/>
    <col min="3" max="3" width="52.140625" customWidth="1"/>
    <col min="4" max="4" width="6.85546875" customWidth="1"/>
    <col min="5" max="5" width="10" customWidth="1"/>
    <col min="6" max="6" width="8.85546875" style="636" customWidth="1"/>
    <col min="7" max="7" width="14.28515625" style="637" customWidth="1"/>
    <col min="9" max="9" width="12.85546875" style="572" bestFit="1" customWidth="1"/>
    <col min="10" max="10" width="27.42578125" style="572" customWidth="1"/>
    <col min="11" max="11" width="16.7109375" style="572" customWidth="1"/>
    <col min="12" max="20" width="9.140625" style="572"/>
  </cols>
  <sheetData>
    <row r="1" spans="2:20" s="2" customFormat="1" ht="12">
      <c r="B1" s="1279" t="s">
        <v>506</v>
      </c>
      <c r="C1" s="1279"/>
      <c r="D1" s="1279"/>
      <c r="E1" s="1279"/>
      <c r="F1" s="1279"/>
      <c r="G1" s="1279"/>
      <c r="H1" s="634"/>
    </row>
    <row r="2" spans="2:20" s="2" customFormat="1" ht="12">
      <c r="B2" s="1279" t="s">
        <v>507</v>
      </c>
      <c r="C2" s="1279"/>
      <c r="D2" s="1279"/>
      <c r="E2" s="1279"/>
      <c r="F2" s="1279"/>
      <c r="G2" s="1279"/>
      <c r="H2" s="634"/>
      <c r="L2" s="113"/>
      <c r="N2" s="111"/>
    </row>
    <row r="3" spans="2:20" s="2" customFormat="1" ht="12">
      <c r="B3" s="1279" t="s">
        <v>1055</v>
      </c>
      <c r="C3" s="1279"/>
      <c r="D3" s="1279"/>
      <c r="E3" s="1280"/>
      <c r="F3" s="1280"/>
      <c r="G3" s="1280"/>
      <c r="H3" s="635"/>
      <c r="L3" s="113"/>
      <c r="N3" s="111"/>
    </row>
    <row r="5" spans="2:20" s="638" customFormat="1">
      <c r="F5" s="636"/>
      <c r="G5" s="636"/>
      <c r="I5" s="639"/>
      <c r="J5" s="639"/>
      <c r="K5" s="639"/>
      <c r="L5" s="639"/>
      <c r="M5" s="639"/>
      <c r="N5" s="639"/>
      <c r="O5" s="639"/>
      <c r="P5" s="639"/>
      <c r="Q5" s="639"/>
      <c r="R5" s="639"/>
      <c r="S5" s="639"/>
      <c r="T5" s="639"/>
    </row>
    <row r="6" spans="2:20" s="638" customFormat="1" ht="15.75">
      <c r="B6" s="89"/>
      <c r="F6" s="636"/>
      <c r="G6" s="636"/>
      <c r="I6" s="639"/>
      <c r="J6" s="640"/>
      <c r="K6" s="641"/>
      <c r="L6" s="641"/>
      <c r="M6" s="639"/>
      <c r="N6" s="639"/>
      <c r="O6" s="639"/>
      <c r="P6" s="639"/>
      <c r="Q6" s="639"/>
      <c r="R6" s="639"/>
      <c r="S6" s="639"/>
      <c r="T6" s="639"/>
    </row>
    <row r="7" spans="2:20" s="638" customFormat="1" ht="20.25">
      <c r="C7" s="1281" t="s">
        <v>508</v>
      </c>
      <c r="D7" s="1281"/>
      <c r="E7" s="1281"/>
      <c r="F7" s="1281"/>
      <c r="G7" s="636"/>
      <c r="I7" s="639"/>
      <c r="J7" s="640"/>
      <c r="K7" s="641"/>
      <c r="L7" s="639"/>
      <c r="M7" s="639"/>
      <c r="N7" s="639"/>
      <c r="O7" s="639"/>
      <c r="P7" s="639"/>
      <c r="Q7" s="639"/>
      <c r="R7" s="639"/>
      <c r="S7" s="639"/>
      <c r="T7" s="639"/>
    </row>
    <row r="8" spans="2:20" s="638" customFormat="1" ht="15">
      <c r="B8" s="642"/>
      <c r="F8" s="636"/>
      <c r="G8" s="636"/>
      <c r="I8" s="639"/>
      <c r="J8" s="639"/>
      <c r="K8" s="639"/>
      <c r="L8" s="639"/>
      <c r="M8" s="639"/>
      <c r="N8" s="639"/>
      <c r="O8" s="639"/>
      <c r="P8" s="639"/>
      <c r="Q8" s="639"/>
      <c r="R8" s="639"/>
      <c r="S8" s="639"/>
      <c r="T8" s="639"/>
    </row>
    <row r="9" spans="2:20" s="638" customFormat="1" ht="86.25">
      <c r="B9" s="642"/>
      <c r="C9" s="643" t="s">
        <v>509</v>
      </c>
      <c r="F9" s="636"/>
      <c r="I9" s="639"/>
      <c r="J9" s="644"/>
      <c r="K9" s="645"/>
      <c r="L9" s="645"/>
      <c r="M9" s="639"/>
      <c r="N9" s="639"/>
      <c r="O9" s="639"/>
      <c r="P9" s="639"/>
      <c r="Q9" s="639"/>
      <c r="R9" s="639"/>
      <c r="S9" s="639"/>
      <c r="T9" s="639"/>
    </row>
    <row r="10" spans="2:20" s="638" customFormat="1" ht="144">
      <c r="B10" s="646"/>
      <c r="C10" s="647" t="s">
        <v>510</v>
      </c>
      <c r="F10" s="636"/>
      <c r="G10" s="636"/>
      <c r="I10" s="639"/>
      <c r="J10" s="580"/>
      <c r="K10" s="648"/>
      <c r="L10" s="648"/>
      <c r="M10" s="639"/>
      <c r="N10" s="639"/>
      <c r="O10" s="639"/>
      <c r="P10" s="639"/>
      <c r="Q10" s="639"/>
      <c r="R10" s="639"/>
      <c r="S10" s="639"/>
      <c r="T10" s="639"/>
    </row>
    <row r="11" spans="2:20" s="638" customFormat="1">
      <c r="B11" s="646"/>
      <c r="C11" s="649"/>
      <c r="F11" s="636"/>
      <c r="G11" s="636"/>
      <c r="I11" s="639"/>
      <c r="J11" s="639"/>
      <c r="K11" s="639"/>
      <c r="L11" s="639"/>
      <c r="M11" s="639"/>
      <c r="N11" s="639"/>
      <c r="O11" s="639"/>
      <c r="P11" s="639"/>
      <c r="Q11" s="639"/>
      <c r="R11" s="639"/>
      <c r="S11" s="639"/>
      <c r="T11" s="639"/>
    </row>
    <row r="12" spans="2:20" s="638" customFormat="1">
      <c r="B12" s="646"/>
      <c r="F12" s="636"/>
      <c r="G12" s="636"/>
      <c r="I12" s="639"/>
      <c r="J12" s="639"/>
      <c r="K12" s="639"/>
      <c r="L12" s="639"/>
      <c r="M12" s="639"/>
      <c r="N12" s="639"/>
      <c r="O12" s="639"/>
      <c r="P12" s="639"/>
      <c r="Q12" s="639"/>
      <c r="R12" s="639"/>
      <c r="S12" s="639"/>
      <c r="T12" s="639"/>
    </row>
    <row r="13" spans="2:20" s="638" customFormat="1" ht="42.75">
      <c r="B13" s="650" t="s">
        <v>511</v>
      </c>
      <c r="C13" s="651" t="s">
        <v>305</v>
      </c>
      <c r="D13" s="652" t="s">
        <v>237</v>
      </c>
      <c r="E13" s="653" t="s">
        <v>304</v>
      </c>
      <c r="F13" s="654" t="s">
        <v>306</v>
      </c>
      <c r="G13" s="655" t="s">
        <v>512</v>
      </c>
      <c r="I13" s="639"/>
      <c r="J13" s="639"/>
      <c r="K13" s="639"/>
      <c r="L13" s="639"/>
      <c r="M13" s="639"/>
      <c r="N13" s="639"/>
      <c r="O13" s="639"/>
      <c r="P13" s="639"/>
      <c r="Q13" s="639"/>
      <c r="R13" s="639"/>
      <c r="S13" s="639"/>
      <c r="T13" s="639"/>
    </row>
    <row r="14" spans="2:20" s="638" customFormat="1">
      <c r="B14" s="86"/>
      <c r="F14" s="636"/>
      <c r="G14" s="636"/>
      <c r="I14" s="639"/>
      <c r="J14" s="639"/>
      <c r="K14" s="639"/>
      <c r="L14" s="639"/>
      <c r="M14" s="639"/>
      <c r="N14" s="639"/>
      <c r="O14" s="639"/>
      <c r="P14" s="639"/>
      <c r="Q14" s="639"/>
      <c r="R14" s="639"/>
      <c r="S14" s="639"/>
      <c r="T14" s="639"/>
    </row>
    <row r="15" spans="2:20" s="638" customFormat="1" ht="28.5">
      <c r="B15" s="86">
        <v>1</v>
      </c>
      <c r="C15" s="646" t="s">
        <v>513</v>
      </c>
      <c r="F15" s="636"/>
      <c r="G15" s="636"/>
      <c r="I15" s="639"/>
      <c r="J15" s="639"/>
      <c r="K15" s="639"/>
      <c r="L15" s="639"/>
      <c r="M15" s="639"/>
      <c r="N15" s="639"/>
      <c r="O15" s="639"/>
      <c r="P15" s="639"/>
      <c r="Q15" s="639"/>
      <c r="R15" s="639"/>
      <c r="S15" s="639"/>
      <c r="T15" s="639"/>
    </row>
    <row r="16" spans="2:20" s="638" customFormat="1" ht="85.5">
      <c r="B16" s="656"/>
      <c r="C16" s="646" t="s">
        <v>514</v>
      </c>
      <c r="F16" s="636"/>
      <c r="G16" s="636"/>
      <c r="I16" s="639"/>
      <c r="J16" s="639"/>
      <c r="K16" s="639"/>
      <c r="L16" s="639"/>
      <c r="M16" s="639"/>
      <c r="N16" s="639"/>
      <c r="O16" s="639"/>
      <c r="P16" s="639"/>
      <c r="Q16" s="639"/>
      <c r="R16" s="639"/>
      <c r="S16" s="639"/>
      <c r="T16" s="639"/>
    </row>
    <row r="17" spans="2:20" s="638" customFormat="1" ht="57">
      <c r="B17" s="656"/>
      <c r="C17" s="646" t="s">
        <v>515</v>
      </c>
      <c r="F17" s="636"/>
      <c r="G17" s="636"/>
      <c r="I17" s="639"/>
      <c r="J17" s="639"/>
      <c r="K17" s="639"/>
      <c r="L17" s="639"/>
      <c r="M17" s="639"/>
      <c r="N17" s="639"/>
      <c r="O17" s="639"/>
      <c r="P17" s="639"/>
      <c r="Q17" s="639"/>
      <c r="R17" s="639"/>
      <c r="S17" s="639"/>
      <c r="T17" s="639"/>
    </row>
    <row r="18" spans="2:20" s="638" customFormat="1" ht="57">
      <c r="B18" s="656"/>
      <c r="C18" s="657" t="s">
        <v>516</v>
      </c>
      <c r="F18" s="636"/>
      <c r="G18" s="636"/>
      <c r="I18" s="639"/>
      <c r="J18" s="639"/>
      <c r="K18" s="639"/>
      <c r="L18" s="639"/>
      <c r="M18" s="639"/>
      <c r="N18" s="639"/>
      <c r="O18" s="639"/>
      <c r="P18" s="639"/>
      <c r="Q18" s="639"/>
      <c r="R18" s="639"/>
      <c r="S18" s="639"/>
      <c r="T18" s="639"/>
    </row>
    <row r="19" spans="2:20" s="638" customFormat="1" ht="16.5">
      <c r="B19" s="656"/>
      <c r="C19" s="646" t="s">
        <v>517</v>
      </c>
      <c r="F19" s="636"/>
      <c r="G19" s="636"/>
      <c r="I19" s="639"/>
      <c r="J19" s="639"/>
      <c r="K19" s="639"/>
      <c r="L19" s="639"/>
      <c r="M19" s="639"/>
      <c r="N19" s="639"/>
      <c r="O19" s="639"/>
      <c r="P19" s="639"/>
      <c r="Q19" s="639"/>
      <c r="R19" s="639"/>
      <c r="S19" s="639"/>
      <c r="T19" s="639"/>
    </row>
    <row r="20" spans="2:20" s="638" customFormat="1">
      <c r="B20" s="656"/>
      <c r="C20" s="658"/>
      <c r="D20" s="658"/>
      <c r="E20" s="659"/>
      <c r="F20" s="1126"/>
      <c r="G20" s="660"/>
      <c r="I20" s="639"/>
      <c r="J20" s="639"/>
      <c r="K20" s="639"/>
      <c r="L20" s="639"/>
      <c r="M20" s="639"/>
      <c r="N20" s="639"/>
      <c r="O20" s="639"/>
      <c r="P20" s="639"/>
      <c r="Q20" s="639"/>
      <c r="R20" s="639"/>
      <c r="S20" s="639"/>
      <c r="T20" s="639"/>
    </row>
    <row r="21" spans="2:20" s="638" customFormat="1">
      <c r="B21" s="656"/>
      <c r="C21" s="646"/>
      <c r="F21" s="1127"/>
      <c r="G21" s="636"/>
      <c r="I21" s="639"/>
      <c r="J21" s="639"/>
      <c r="K21" s="639"/>
      <c r="L21" s="639"/>
      <c r="M21" s="639"/>
      <c r="N21" s="639"/>
      <c r="O21" s="639"/>
      <c r="P21" s="639"/>
      <c r="Q21" s="639"/>
      <c r="R21" s="639"/>
      <c r="S21" s="639"/>
      <c r="T21" s="639"/>
    </row>
    <row r="22" spans="2:20" s="638" customFormat="1" ht="16.5">
      <c r="B22" s="656"/>
      <c r="C22" s="658" t="s">
        <v>518</v>
      </c>
      <c r="D22" s="658" t="s">
        <v>519</v>
      </c>
      <c r="E22" s="659">
        <v>600</v>
      </c>
      <c r="F22" s="1126"/>
      <c r="G22" s="660">
        <f>E22*F22</f>
        <v>0</v>
      </c>
      <c r="I22" s="639"/>
      <c r="J22" s="661"/>
      <c r="K22" s="639"/>
      <c r="L22" s="639"/>
      <c r="M22" s="639"/>
      <c r="N22" s="639"/>
      <c r="O22" s="639"/>
      <c r="P22" s="639"/>
      <c r="Q22" s="639"/>
      <c r="R22" s="639"/>
      <c r="S22" s="639"/>
      <c r="T22" s="639"/>
    </row>
    <row r="23" spans="2:20" s="638" customFormat="1">
      <c r="B23" s="656"/>
      <c r="C23" s="658"/>
      <c r="D23" s="658"/>
      <c r="E23" s="659"/>
      <c r="F23" s="1126"/>
      <c r="G23" s="660"/>
      <c r="I23" s="639"/>
      <c r="J23" s="661"/>
      <c r="K23" s="639"/>
      <c r="L23" s="639"/>
      <c r="M23" s="639"/>
      <c r="N23" s="639"/>
      <c r="O23" s="639"/>
      <c r="P23" s="639"/>
      <c r="Q23" s="639"/>
      <c r="R23" s="639"/>
      <c r="S23" s="639"/>
      <c r="T23" s="639"/>
    </row>
    <row r="24" spans="2:20" s="638" customFormat="1" ht="16.5">
      <c r="B24" s="656"/>
      <c r="C24" s="662" t="s">
        <v>520</v>
      </c>
      <c r="D24" s="658" t="s">
        <v>519</v>
      </c>
      <c r="E24" s="659">
        <v>55</v>
      </c>
      <c r="F24" s="1126"/>
      <c r="G24" s="660">
        <f>E24*F24</f>
        <v>0</v>
      </c>
      <c r="I24" s="639"/>
      <c r="J24" s="661"/>
      <c r="K24" s="639"/>
      <c r="L24" s="639"/>
      <c r="M24" s="639"/>
      <c r="N24" s="639"/>
      <c r="O24" s="639"/>
      <c r="P24" s="639"/>
      <c r="Q24" s="639"/>
      <c r="R24" s="639"/>
      <c r="S24" s="639"/>
      <c r="T24" s="639"/>
    </row>
    <row r="25" spans="2:20" s="638" customFormat="1" ht="16.5">
      <c r="B25" s="656"/>
      <c r="C25" s="658" t="s">
        <v>521</v>
      </c>
      <c r="D25" s="658" t="s">
        <v>519</v>
      </c>
      <c r="E25" s="659">
        <v>110</v>
      </c>
      <c r="F25" s="1126"/>
      <c r="G25" s="660">
        <f>E25*F25</f>
        <v>0</v>
      </c>
      <c r="I25" s="639"/>
      <c r="J25" s="639"/>
      <c r="K25" s="639"/>
      <c r="L25" s="639"/>
      <c r="M25" s="639"/>
      <c r="N25" s="639"/>
      <c r="O25" s="639"/>
      <c r="P25" s="639"/>
      <c r="Q25" s="639"/>
      <c r="R25" s="639"/>
      <c r="S25" s="639"/>
      <c r="T25" s="639"/>
    </row>
    <row r="26" spans="2:20" s="638" customFormat="1" ht="16.5">
      <c r="B26" s="656"/>
      <c r="C26" s="658" t="s">
        <v>522</v>
      </c>
      <c r="D26" s="658" t="s">
        <v>519</v>
      </c>
      <c r="E26" s="659">
        <v>102</v>
      </c>
      <c r="F26" s="1126"/>
      <c r="G26" s="660">
        <f>E26*F26</f>
        <v>0</v>
      </c>
      <c r="I26" s="639"/>
      <c r="J26" s="639"/>
      <c r="K26" s="639"/>
      <c r="L26" s="639"/>
      <c r="M26" s="639"/>
      <c r="N26" s="639"/>
      <c r="O26" s="639"/>
      <c r="P26" s="639"/>
      <c r="Q26" s="639"/>
      <c r="R26" s="639"/>
      <c r="S26" s="639"/>
      <c r="T26" s="639"/>
    </row>
    <row r="27" spans="2:20" s="638" customFormat="1">
      <c r="B27" s="656"/>
      <c r="C27" s="633"/>
      <c r="D27" s="633"/>
      <c r="E27" s="663"/>
      <c r="F27" s="1128"/>
      <c r="G27" s="664"/>
      <c r="I27" s="639"/>
      <c r="J27" s="639"/>
      <c r="K27" s="639"/>
      <c r="L27" s="639"/>
      <c r="M27" s="639"/>
      <c r="N27" s="639"/>
      <c r="O27" s="639"/>
      <c r="P27" s="639"/>
      <c r="Q27" s="639"/>
      <c r="R27" s="639"/>
      <c r="S27" s="639"/>
      <c r="T27" s="639"/>
    </row>
    <row r="28" spans="2:20" s="638" customFormat="1" ht="28.5">
      <c r="B28" s="86">
        <v>2</v>
      </c>
      <c r="C28" s="646" t="s">
        <v>523</v>
      </c>
      <c r="F28" s="1127"/>
      <c r="G28" s="636"/>
      <c r="I28" s="639"/>
      <c r="J28" s="639"/>
      <c r="K28" s="639"/>
      <c r="L28" s="639"/>
      <c r="M28" s="639"/>
      <c r="N28" s="639"/>
      <c r="O28" s="639"/>
      <c r="P28" s="639"/>
      <c r="Q28" s="639"/>
      <c r="R28" s="639"/>
      <c r="S28" s="639"/>
      <c r="T28" s="639"/>
    </row>
    <row r="29" spans="2:20" s="638" customFormat="1" ht="42.75">
      <c r="B29" s="86"/>
      <c r="C29" s="646" t="s">
        <v>524</v>
      </c>
      <c r="F29" s="1127"/>
      <c r="G29" s="636"/>
      <c r="I29" s="639"/>
      <c r="J29" s="639"/>
      <c r="K29" s="639"/>
      <c r="L29" s="639"/>
      <c r="M29" s="639"/>
      <c r="N29" s="639"/>
      <c r="O29" s="639"/>
      <c r="P29" s="639"/>
      <c r="Q29" s="639"/>
      <c r="R29" s="639"/>
      <c r="S29" s="639"/>
      <c r="T29" s="639"/>
    </row>
    <row r="30" spans="2:20" s="638" customFormat="1" ht="57">
      <c r="B30" s="656"/>
      <c r="C30" s="646" t="s">
        <v>525</v>
      </c>
      <c r="F30" s="1127"/>
      <c r="G30" s="636"/>
      <c r="I30" s="639"/>
      <c r="J30" s="639"/>
      <c r="K30" s="639"/>
      <c r="L30" s="639"/>
      <c r="M30" s="639"/>
      <c r="N30" s="639"/>
      <c r="O30" s="639"/>
      <c r="P30" s="639"/>
      <c r="Q30" s="639"/>
      <c r="R30" s="639"/>
      <c r="S30" s="639"/>
      <c r="T30" s="639"/>
    </row>
    <row r="31" spans="2:20" s="638" customFormat="1">
      <c r="B31" s="656"/>
      <c r="C31" s="646" t="s">
        <v>526</v>
      </c>
      <c r="F31" s="1127"/>
      <c r="G31" s="636"/>
      <c r="I31" s="639"/>
      <c r="J31" s="639"/>
      <c r="K31" s="639"/>
      <c r="L31" s="639"/>
      <c r="M31" s="639"/>
      <c r="N31" s="639"/>
      <c r="O31" s="639"/>
      <c r="P31" s="639"/>
      <c r="Q31" s="639"/>
      <c r="R31" s="639"/>
      <c r="S31" s="639"/>
      <c r="T31" s="639"/>
    </row>
    <row r="32" spans="2:20" s="638" customFormat="1">
      <c r="B32" s="656"/>
      <c r="C32" s="646"/>
      <c r="F32" s="1127"/>
      <c r="G32" s="636"/>
      <c r="I32" s="639"/>
      <c r="J32" s="639"/>
      <c r="K32" s="639"/>
      <c r="L32" s="639"/>
      <c r="M32" s="639"/>
      <c r="N32" s="639"/>
      <c r="O32" s="639"/>
      <c r="P32" s="639"/>
      <c r="Q32" s="639"/>
      <c r="R32" s="639"/>
      <c r="S32" s="639"/>
      <c r="T32" s="639"/>
    </row>
    <row r="33" spans="2:20" s="638" customFormat="1">
      <c r="B33" s="656"/>
      <c r="C33" s="665"/>
      <c r="D33" s="658" t="s">
        <v>302</v>
      </c>
      <c r="E33" s="659">
        <v>5</v>
      </c>
      <c r="F33" s="1126"/>
      <c r="G33" s="660">
        <f>E33*F33</f>
        <v>0</v>
      </c>
      <c r="H33" s="646"/>
      <c r="I33" s="633"/>
      <c r="J33" s="639"/>
      <c r="K33" s="639"/>
      <c r="L33" s="639"/>
      <c r="M33" s="639"/>
      <c r="N33" s="639"/>
      <c r="O33" s="639"/>
      <c r="P33" s="639"/>
      <c r="Q33" s="639"/>
      <c r="R33" s="639"/>
      <c r="S33" s="639"/>
      <c r="T33" s="639"/>
    </row>
    <row r="34" spans="2:20" s="638" customFormat="1">
      <c r="B34" s="86"/>
      <c r="F34" s="1127"/>
      <c r="G34" s="636"/>
      <c r="I34" s="639"/>
      <c r="J34" s="639"/>
      <c r="K34" s="639"/>
      <c r="L34" s="639"/>
      <c r="M34" s="639"/>
      <c r="N34" s="639"/>
      <c r="O34" s="639"/>
      <c r="P34" s="639"/>
      <c r="Q34" s="639"/>
      <c r="R34" s="639"/>
      <c r="S34" s="639"/>
      <c r="T34" s="639"/>
    </row>
    <row r="35" spans="2:20" s="638" customFormat="1" ht="15">
      <c r="B35" s="666" t="s">
        <v>511</v>
      </c>
      <c r="C35" s="667" t="s">
        <v>280</v>
      </c>
      <c r="D35" s="668"/>
      <c r="E35" s="669"/>
      <c r="F35" s="1129"/>
      <c r="G35" s="660">
        <f>SUM(G22:G33)</f>
        <v>0</v>
      </c>
      <c r="I35" s="639"/>
      <c r="J35" s="639"/>
      <c r="K35" s="639"/>
      <c r="L35" s="639"/>
      <c r="M35" s="639"/>
      <c r="N35" s="639"/>
      <c r="O35" s="639"/>
      <c r="P35" s="639"/>
      <c r="Q35" s="639"/>
      <c r="R35" s="639"/>
      <c r="S35" s="639"/>
      <c r="T35" s="639"/>
    </row>
    <row r="36" spans="2:20" s="638" customFormat="1" ht="15">
      <c r="B36" s="670"/>
      <c r="F36" s="1127"/>
      <c r="G36" s="636"/>
      <c r="I36" s="639"/>
      <c r="J36" s="639"/>
      <c r="K36" s="639"/>
      <c r="L36" s="639"/>
      <c r="M36" s="639"/>
      <c r="N36" s="639"/>
      <c r="O36" s="639"/>
      <c r="P36" s="639"/>
      <c r="Q36" s="639"/>
      <c r="R36" s="639"/>
      <c r="S36" s="639"/>
      <c r="T36" s="639"/>
    </row>
    <row r="37" spans="2:20" s="638" customFormat="1" ht="15">
      <c r="B37" s="670"/>
      <c r="F37" s="1127"/>
      <c r="G37" s="636"/>
      <c r="I37" s="639"/>
      <c r="J37" s="639"/>
      <c r="K37" s="639"/>
      <c r="L37" s="639"/>
      <c r="M37" s="639"/>
      <c r="N37" s="639"/>
      <c r="O37" s="639"/>
      <c r="P37" s="639"/>
      <c r="Q37" s="639"/>
      <c r="R37" s="639"/>
      <c r="S37" s="639"/>
      <c r="T37" s="639"/>
    </row>
    <row r="38" spans="2:20" s="638" customFormat="1">
      <c r="B38" s="86"/>
      <c r="F38" s="1127"/>
      <c r="G38" s="636"/>
      <c r="I38" s="639"/>
      <c r="J38" s="639"/>
      <c r="K38" s="639"/>
      <c r="L38" s="639"/>
      <c r="M38" s="639"/>
      <c r="N38" s="639"/>
      <c r="O38" s="639"/>
      <c r="P38" s="639"/>
      <c r="Q38" s="639"/>
      <c r="R38" s="639"/>
      <c r="S38" s="639"/>
      <c r="T38" s="639"/>
    </row>
    <row r="39" spans="2:20" s="638" customFormat="1" ht="42.75">
      <c r="B39" s="651" t="s">
        <v>527</v>
      </c>
      <c r="C39" s="651" t="s">
        <v>307</v>
      </c>
      <c r="D39" s="652" t="s">
        <v>237</v>
      </c>
      <c r="E39" s="653" t="s">
        <v>304</v>
      </c>
      <c r="F39" s="1130" t="s">
        <v>306</v>
      </c>
      <c r="G39" s="655" t="s">
        <v>512</v>
      </c>
      <c r="I39" s="639"/>
      <c r="J39" s="639"/>
      <c r="K39" s="639"/>
      <c r="L39" s="639"/>
      <c r="M39" s="639"/>
      <c r="N39" s="639"/>
      <c r="O39" s="639"/>
      <c r="P39" s="639"/>
      <c r="Q39" s="639"/>
      <c r="R39" s="639"/>
      <c r="S39" s="639"/>
      <c r="T39" s="639"/>
    </row>
    <row r="40" spans="2:20" s="638" customFormat="1">
      <c r="B40" s="86"/>
      <c r="F40" s="1127"/>
      <c r="G40" s="636"/>
      <c r="I40" s="639"/>
      <c r="J40" s="639"/>
      <c r="K40" s="639"/>
      <c r="L40" s="639"/>
      <c r="M40" s="639"/>
      <c r="N40" s="639"/>
      <c r="O40" s="639"/>
      <c r="P40" s="639"/>
      <c r="Q40" s="639"/>
      <c r="R40" s="639"/>
      <c r="S40" s="639"/>
      <c r="T40" s="639"/>
    </row>
    <row r="41" spans="2:20" s="638" customFormat="1" ht="42.75">
      <c r="B41" s="86">
        <v>1</v>
      </c>
      <c r="C41" s="646" t="s">
        <v>528</v>
      </c>
      <c r="F41" s="1127"/>
      <c r="G41" s="636"/>
      <c r="I41" s="639"/>
      <c r="J41" s="639"/>
      <c r="K41" s="639"/>
      <c r="L41" s="639"/>
      <c r="M41" s="639"/>
      <c r="N41" s="639"/>
      <c r="O41" s="639"/>
      <c r="P41" s="639"/>
      <c r="Q41" s="639"/>
      <c r="R41" s="639"/>
      <c r="S41" s="639"/>
      <c r="T41" s="639"/>
    </row>
    <row r="42" spans="2:20" s="638" customFormat="1" ht="42.75">
      <c r="B42" s="656"/>
      <c r="C42" s="646" t="s">
        <v>529</v>
      </c>
      <c r="F42" s="1127"/>
      <c r="G42" s="636"/>
      <c r="I42" s="639"/>
      <c r="J42" s="639"/>
      <c r="K42" s="639"/>
      <c r="L42" s="639"/>
      <c r="M42" s="639"/>
      <c r="N42" s="639"/>
      <c r="O42" s="639"/>
      <c r="P42" s="639"/>
      <c r="Q42" s="639"/>
      <c r="R42" s="639"/>
      <c r="S42" s="639"/>
      <c r="T42" s="639"/>
    </row>
    <row r="43" spans="2:20" s="638" customFormat="1" ht="57">
      <c r="B43" s="656"/>
      <c r="C43" s="646" t="s">
        <v>530</v>
      </c>
      <c r="F43" s="1127"/>
      <c r="G43" s="636"/>
      <c r="I43" s="639"/>
      <c r="J43" s="639"/>
      <c r="K43" s="639"/>
      <c r="L43" s="639"/>
      <c r="M43" s="639"/>
      <c r="N43" s="639"/>
      <c r="O43" s="639"/>
      <c r="P43" s="639"/>
      <c r="Q43" s="639"/>
      <c r="R43" s="639"/>
      <c r="S43" s="639"/>
      <c r="T43" s="639"/>
    </row>
    <row r="44" spans="2:20" s="638" customFormat="1" ht="57.75">
      <c r="B44" s="656"/>
      <c r="C44" s="646" t="s">
        <v>531</v>
      </c>
      <c r="F44" s="1127"/>
      <c r="G44" s="636"/>
      <c r="I44" s="639"/>
      <c r="J44" s="639"/>
      <c r="K44" s="639"/>
      <c r="L44" s="639"/>
      <c r="M44" s="639"/>
      <c r="N44" s="639"/>
      <c r="O44" s="639"/>
      <c r="P44" s="639"/>
      <c r="Q44" s="639"/>
      <c r="R44" s="639"/>
      <c r="S44" s="639"/>
      <c r="T44" s="639"/>
    </row>
    <row r="45" spans="2:20" s="638" customFormat="1">
      <c r="B45" s="656"/>
      <c r="C45" s="646" t="s">
        <v>532</v>
      </c>
      <c r="F45" s="1127"/>
      <c r="G45" s="636"/>
      <c r="I45" s="639"/>
      <c r="J45" s="639"/>
      <c r="K45" s="639"/>
      <c r="L45" s="639"/>
      <c r="M45" s="639"/>
      <c r="N45" s="639"/>
      <c r="O45" s="639"/>
      <c r="P45" s="639"/>
      <c r="Q45" s="639"/>
      <c r="R45" s="639"/>
      <c r="S45" s="639"/>
      <c r="T45" s="639"/>
    </row>
    <row r="46" spans="2:20" s="638" customFormat="1" ht="57">
      <c r="B46" s="656"/>
      <c r="C46" s="646" t="s">
        <v>533</v>
      </c>
      <c r="F46" s="1127"/>
      <c r="G46" s="636"/>
      <c r="I46" s="639"/>
      <c r="J46" s="639"/>
      <c r="K46" s="639"/>
      <c r="L46" s="639"/>
      <c r="M46" s="639"/>
      <c r="N46" s="639"/>
      <c r="O46" s="639"/>
      <c r="P46" s="648"/>
      <c r="Q46" s="648"/>
      <c r="R46" s="639"/>
      <c r="S46" s="639"/>
      <c r="T46" s="639"/>
    </row>
    <row r="47" spans="2:20" s="638" customFormat="1" ht="30.75">
      <c r="B47" s="656"/>
      <c r="C47" s="646" t="s">
        <v>534</v>
      </c>
      <c r="F47" s="1127"/>
      <c r="G47" s="636"/>
      <c r="I47" s="639"/>
      <c r="J47" s="671"/>
      <c r="K47" s="639"/>
      <c r="L47" s="639"/>
      <c r="M47" s="639"/>
      <c r="N47" s="639"/>
      <c r="O47" s="639"/>
      <c r="P47" s="648"/>
      <c r="Q47" s="648"/>
      <c r="R47" s="639"/>
      <c r="S47" s="639"/>
      <c r="T47" s="639"/>
    </row>
    <row r="48" spans="2:20" s="638" customFormat="1">
      <c r="B48" s="656"/>
      <c r="C48" s="658"/>
      <c r="D48" s="658"/>
      <c r="E48" s="659"/>
      <c r="F48" s="1126"/>
      <c r="G48" s="660"/>
      <c r="I48" s="639"/>
      <c r="J48" s="639"/>
      <c r="K48" s="639"/>
      <c r="L48" s="639"/>
      <c r="M48" s="639"/>
      <c r="N48" s="639"/>
      <c r="O48" s="639"/>
      <c r="P48" s="648"/>
      <c r="Q48" s="648"/>
      <c r="R48" s="639"/>
      <c r="S48" s="639"/>
      <c r="T48" s="639"/>
    </row>
    <row r="49" spans="2:20" s="638" customFormat="1">
      <c r="B49" s="656"/>
      <c r="C49" s="646"/>
      <c r="F49" s="1127"/>
      <c r="G49" s="636"/>
      <c r="I49" s="639"/>
      <c r="J49" s="639"/>
      <c r="K49" s="639"/>
      <c r="L49" s="639"/>
      <c r="M49" s="639"/>
      <c r="N49" s="639"/>
      <c r="O49" s="639"/>
      <c r="P49" s="648"/>
      <c r="Q49" s="648"/>
      <c r="R49" s="639"/>
      <c r="S49" s="639"/>
      <c r="T49" s="639"/>
    </row>
    <row r="50" spans="2:20" s="638" customFormat="1" ht="16.5">
      <c r="B50" s="656"/>
      <c r="C50" s="662" t="s">
        <v>535</v>
      </c>
      <c r="D50" s="658" t="s">
        <v>536</v>
      </c>
      <c r="E50" s="659">
        <v>1300</v>
      </c>
      <c r="F50" s="1126"/>
      <c r="G50" s="660">
        <f>E50*F50</f>
        <v>0</v>
      </c>
      <c r="I50" s="661"/>
      <c r="J50" s="661"/>
      <c r="K50" s="639"/>
      <c r="L50" s="639"/>
      <c r="M50" s="639"/>
      <c r="N50" s="639"/>
      <c r="O50" s="639"/>
      <c r="P50" s="648"/>
      <c r="Q50" s="648"/>
      <c r="R50" s="639"/>
      <c r="S50" s="639"/>
      <c r="T50" s="639"/>
    </row>
    <row r="51" spans="2:20" s="638" customFormat="1">
      <c r="B51" s="656"/>
      <c r="C51" s="658"/>
      <c r="D51" s="658"/>
      <c r="E51" s="659"/>
      <c r="F51" s="1126"/>
      <c r="G51" s="660"/>
      <c r="I51" s="639"/>
      <c r="J51" s="639"/>
      <c r="K51" s="639"/>
      <c r="L51" s="639"/>
      <c r="M51" s="639"/>
      <c r="N51" s="639"/>
      <c r="O51" s="639"/>
      <c r="P51" s="648"/>
      <c r="Q51" s="648"/>
      <c r="R51" s="639"/>
      <c r="S51" s="639"/>
      <c r="T51" s="639"/>
    </row>
    <row r="52" spans="2:20" s="638" customFormat="1" ht="16.5">
      <c r="B52" s="656"/>
      <c r="C52" s="662" t="s">
        <v>520</v>
      </c>
      <c r="D52" s="658" t="s">
        <v>536</v>
      </c>
      <c r="E52" s="659">
        <v>110</v>
      </c>
      <c r="F52" s="1126"/>
      <c r="G52" s="660">
        <f>E52*F52</f>
        <v>0</v>
      </c>
      <c r="I52" s="639"/>
      <c r="J52" s="661"/>
      <c r="K52" s="639"/>
      <c r="L52" s="639"/>
      <c r="M52" s="639"/>
      <c r="N52" s="639"/>
      <c r="O52" s="639"/>
      <c r="P52" s="648"/>
      <c r="Q52" s="648"/>
      <c r="R52" s="639"/>
      <c r="S52" s="639"/>
      <c r="T52" s="639"/>
    </row>
    <row r="53" spans="2:20" s="638" customFormat="1" ht="16.5">
      <c r="B53" s="656"/>
      <c r="C53" s="662" t="s">
        <v>537</v>
      </c>
      <c r="D53" s="658" t="s">
        <v>536</v>
      </c>
      <c r="E53" s="659">
        <v>150</v>
      </c>
      <c r="F53" s="1126"/>
      <c r="G53" s="660">
        <f>E53*F53</f>
        <v>0</v>
      </c>
      <c r="I53" s="619"/>
      <c r="J53" s="619"/>
      <c r="K53" s="672"/>
      <c r="L53" s="639"/>
      <c r="M53" s="645"/>
      <c r="N53" s="639"/>
      <c r="O53" s="639"/>
      <c r="P53" s="648"/>
      <c r="Q53" s="648"/>
      <c r="R53" s="639"/>
      <c r="S53" s="639"/>
      <c r="T53" s="639"/>
    </row>
    <row r="54" spans="2:20" s="638" customFormat="1">
      <c r="B54" s="86"/>
      <c r="F54" s="1127"/>
      <c r="G54" s="636"/>
      <c r="I54" s="639"/>
      <c r="J54" s="639"/>
      <c r="K54" s="648"/>
      <c r="L54" s="639"/>
      <c r="M54" s="639"/>
      <c r="N54" s="639"/>
      <c r="O54" s="639"/>
      <c r="P54" s="648"/>
      <c r="Q54" s="648"/>
      <c r="R54" s="639"/>
      <c r="S54" s="639"/>
      <c r="T54" s="639"/>
    </row>
    <row r="55" spans="2:20" s="638" customFormat="1">
      <c r="B55" s="86">
        <v>2</v>
      </c>
      <c r="C55" s="646" t="s">
        <v>538</v>
      </c>
      <c r="F55" s="1127"/>
      <c r="G55" s="636"/>
      <c r="I55" s="639"/>
      <c r="J55" s="639"/>
      <c r="K55" s="639"/>
      <c r="L55" s="639"/>
      <c r="M55" s="639"/>
      <c r="N55" s="639"/>
      <c r="O55" s="639"/>
      <c r="P55" s="648"/>
      <c r="Q55" s="648"/>
      <c r="R55" s="639"/>
      <c r="S55" s="639"/>
      <c r="T55" s="639"/>
    </row>
    <row r="56" spans="2:20" s="638" customFormat="1" ht="28.5">
      <c r="B56" s="86"/>
      <c r="C56" s="646" t="s">
        <v>539</v>
      </c>
      <c r="F56" s="1127"/>
      <c r="G56" s="636"/>
      <c r="I56" s="639"/>
      <c r="J56" s="639"/>
      <c r="K56" s="639"/>
      <c r="L56" s="639"/>
      <c r="M56" s="639"/>
      <c r="N56" s="639"/>
      <c r="O56" s="639"/>
      <c r="P56" s="648"/>
      <c r="Q56" s="648"/>
      <c r="R56" s="639"/>
      <c r="S56" s="639"/>
      <c r="T56" s="639"/>
    </row>
    <row r="57" spans="2:20" s="638" customFormat="1" ht="42.75">
      <c r="B57" s="656"/>
      <c r="C57" s="646" t="s">
        <v>540</v>
      </c>
      <c r="F57" s="1127"/>
      <c r="G57" s="636"/>
      <c r="I57" s="639"/>
      <c r="J57" s="639"/>
      <c r="K57" s="639"/>
      <c r="L57" s="639"/>
      <c r="M57" s="639"/>
      <c r="N57" s="639"/>
      <c r="O57" s="639"/>
      <c r="P57" s="639"/>
      <c r="Q57" s="639"/>
      <c r="R57" s="639"/>
      <c r="S57" s="639"/>
      <c r="T57" s="639"/>
    </row>
    <row r="58" spans="2:20" s="638" customFormat="1" ht="29.25">
      <c r="B58" s="656"/>
      <c r="C58" s="646" t="s">
        <v>541</v>
      </c>
      <c r="F58" s="1127"/>
      <c r="G58" s="636"/>
      <c r="I58" s="639"/>
      <c r="J58" s="639"/>
      <c r="K58" s="639"/>
      <c r="L58" s="639"/>
      <c r="M58" s="639"/>
      <c r="N58" s="639"/>
      <c r="O58" s="639"/>
      <c r="P58" s="639"/>
      <c r="Q58" s="639"/>
      <c r="R58" s="639"/>
      <c r="S58" s="639"/>
      <c r="T58" s="639"/>
    </row>
    <row r="59" spans="2:20" s="638" customFormat="1" ht="45">
      <c r="B59" s="656"/>
      <c r="C59" s="646" t="s">
        <v>542</v>
      </c>
      <c r="F59" s="1127"/>
      <c r="G59" s="636"/>
      <c r="I59" s="639"/>
      <c r="J59" s="639"/>
      <c r="K59" s="639"/>
      <c r="L59" s="639"/>
      <c r="M59" s="639"/>
      <c r="N59" s="639"/>
      <c r="O59" s="639"/>
      <c r="P59" s="639"/>
      <c r="Q59" s="639"/>
      <c r="R59" s="639"/>
      <c r="S59" s="639"/>
      <c r="T59" s="639"/>
    </row>
    <row r="60" spans="2:20" s="638" customFormat="1">
      <c r="B60" s="86"/>
      <c r="F60" s="1127"/>
      <c r="G60" s="636"/>
      <c r="I60" s="639"/>
      <c r="J60" s="639"/>
      <c r="K60" s="673"/>
      <c r="L60" s="639"/>
      <c r="M60" s="639"/>
      <c r="N60" s="639"/>
      <c r="O60" s="639"/>
      <c r="P60" s="639"/>
      <c r="Q60" s="639"/>
      <c r="R60" s="639"/>
      <c r="S60" s="639"/>
      <c r="T60" s="639"/>
    </row>
    <row r="61" spans="2:20" s="638" customFormat="1" ht="16.5">
      <c r="B61" s="86"/>
      <c r="C61" s="658" t="s">
        <v>521</v>
      </c>
      <c r="D61" s="658" t="s">
        <v>536</v>
      </c>
      <c r="E61" s="659">
        <v>115</v>
      </c>
      <c r="F61" s="1126"/>
      <c r="G61" s="660">
        <f>E61*F61</f>
        <v>0</v>
      </c>
      <c r="I61" s="639"/>
      <c r="J61" s="639"/>
      <c r="K61" s="580"/>
      <c r="L61" s="639"/>
      <c r="M61" s="639"/>
      <c r="N61" s="639"/>
      <c r="O61" s="639"/>
      <c r="P61" s="639"/>
      <c r="Q61" s="639"/>
      <c r="R61" s="639"/>
      <c r="S61" s="639"/>
      <c r="T61" s="639"/>
    </row>
    <row r="62" spans="2:20" s="638" customFormat="1" ht="16.5">
      <c r="B62" s="656"/>
      <c r="C62" s="658" t="s">
        <v>522</v>
      </c>
      <c r="D62" s="658" t="s">
        <v>536</v>
      </c>
      <c r="E62" s="659">
        <v>105</v>
      </c>
      <c r="F62" s="1126"/>
      <c r="G62" s="660">
        <f>E62*F62</f>
        <v>0</v>
      </c>
      <c r="I62" s="639"/>
      <c r="J62" s="639"/>
      <c r="K62" s="580"/>
      <c r="L62" s="639"/>
      <c r="M62" s="639"/>
      <c r="N62" s="639"/>
      <c r="O62" s="580"/>
      <c r="P62" s="639"/>
      <c r="Q62" s="639"/>
      <c r="R62" s="639"/>
      <c r="S62" s="639"/>
      <c r="T62" s="639"/>
    </row>
    <row r="63" spans="2:20" s="638" customFormat="1">
      <c r="B63" s="86"/>
      <c r="F63" s="1127"/>
      <c r="G63" s="636"/>
      <c r="I63" s="639"/>
      <c r="J63" s="639"/>
      <c r="K63" s="639"/>
      <c r="L63" s="639"/>
      <c r="M63" s="639"/>
      <c r="N63" s="639"/>
      <c r="O63" s="639"/>
      <c r="P63" s="639"/>
      <c r="Q63" s="639"/>
      <c r="R63" s="639"/>
      <c r="S63" s="639"/>
      <c r="T63" s="639"/>
    </row>
    <row r="64" spans="2:20" s="638" customFormat="1">
      <c r="B64" s="86">
        <v>3</v>
      </c>
      <c r="C64" s="646" t="s">
        <v>543</v>
      </c>
      <c r="F64" s="1127"/>
      <c r="G64" s="636"/>
      <c r="I64" s="639"/>
      <c r="J64" s="639"/>
      <c r="K64" s="639"/>
      <c r="L64" s="639"/>
      <c r="M64" s="639"/>
      <c r="N64" s="639"/>
      <c r="O64" s="639"/>
      <c r="P64" s="639"/>
      <c r="Q64" s="639"/>
      <c r="R64" s="639"/>
      <c r="S64" s="639"/>
      <c r="T64" s="639"/>
    </row>
    <row r="65" spans="1:20" s="638" customFormat="1" ht="28.5">
      <c r="B65" s="656"/>
      <c r="C65" s="646" t="s">
        <v>544</v>
      </c>
      <c r="F65" s="1127"/>
      <c r="G65" s="636"/>
      <c r="I65" s="639"/>
      <c r="J65" s="639"/>
      <c r="K65" s="639"/>
      <c r="L65" s="639"/>
      <c r="M65" s="639"/>
      <c r="N65" s="639"/>
      <c r="O65" s="639"/>
      <c r="P65" s="639"/>
      <c r="Q65" s="639"/>
      <c r="R65" s="639"/>
      <c r="S65" s="639"/>
      <c r="T65" s="639"/>
    </row>
    <row r="66" spans="1:20" s="638" customFormat="1" ht="42.75">
      <c r="B66" s="656"/>
      <c r="C66" s="646" t="s">
        <v>545</v>
      </c>
      <c r="F66" s="1127"/>
      <c r="G66" s="636"/>
      <c r="I66" s="639"/>
      <c r="J66" s="639"/>
      <c r="K66" s="639"/>
      <c r="L66" s="639"/>
      <c r="M66" s="639"/>
      <c r="N66" s="639"/>
      <c r="O66" s="639"/>
      <c r="P66" s="639"/>
      <c r="Q66" s="639"/>
      <c r="R66" s="639"/>
      <c r="S66" s="639"/>
      <c r="T66" s="639"/>
    </row>
    <row r="67" spans="1:20" s="638" customFormat="1" ht="72">
      <c r="B67" s="656"/>
      <c r="C67" s="646" t="s">
        <v>546</v>
      </c>
      <c r="F67" s="1127"/>
      <c r="G67" s="636"/>
      <c r="I67" s="639"/>
      <c r="J67" s="639"/>
      <c r="K67" s="639"/>
      <c r="L67" s="639"/>
      <c r="M67" s="639"/>
      <c r="N67" s="639"/>
      <c r="O67" s="639"/>
      <c r="P67" s="639"/>
      <c r="Q67" s="639"/>
      <c r="R67" s="639"/>
      <c r="S67" s="639"/>
      <c r="T67" s="639"/>
    </row>
    <row r="68" spans="1:20" s="638" customFormat="1" ht="30.75">
      <c r="B68" s="656"/>
      <c r="C68" s="646" t="s">
        <v>547</v>
      </c>
      <c r="F68" s="1127"/>
      <c r="G68" s="636"/>
      <c r="I68" s="639"/>
      <c r="J68" s="639"/>
      <c r="K68" s="639"/>
      <c r="L68" s="639"/>
      <c r="M68" s="639"/>
      <c r="N68" s="639"/>
      <c r="O68" s="639"/>
      <c r="P68" s="639"/>
      <c r="Q68" s="639"/>
      <c r="R68" s="639"/>
      <c r="S68" s="639"/>
      <c r="T68" s="639"/>
    </row>
    <row r="69" spans="1:20" s="638" customFormat="1">
      <c r="B69" s="656"/>
      <c r="C69" s="646"/>
      <c r="F69" s="1127"/>
      <c r="G69" s="636"/>
      <c r="I69" s="674"/>
      <c r="J69" s="639"/>
      <c r="K69" s="674"/>
      <c r="L69" s="639"/>
      <c r="M69" s="639"/>
      <c r="N69" s="639"/>
      <c r="O69" s="639"/>
      <c r="P69" s="639"/>
      <c r="Q69" s="639"/>
      <c r="R69" s="639"/>
      <c r="S69" s="639"/>
      <c r="T69" s="639"/>
    </row>
    <row r="70" spans="1:20" s="638" customFormat="1" ht="16.5">
      <c r="B70" s="656"/>
      <c r="C70" s="658" t="s">
        <v>548</v>
      </c>
      <c r="D70" s="658" t="s">
        <v>536</v>
      </c>
      <c r="E70" s="659">
        <v>170</v>
      </c>
      <c r="F70" s="1126"/>
      <c r="G70" s="660">
        <f>E70*F70</f>
        <v>0</v>
      </c>
      <c r="I70" s="661"/>
      <c r="J70" s="639"/>
      <c r="K70" s="661"/>
      <c r="L70" s="639"/>
      <c r="M70" s="661"/>
      <c r="N70" s="639"/>
      <c r="O70" s="639"/>
      <c r="P70" s="639"/>
      <c r="Q70" s="639"/>
      <c r="R70" s="639"/>
      <c r="S70" s="639"/>
      <c r="T70" s="639"/>
    </row>
    <row r="71" spans="1:20" s="638" customFormat="1">
      <c r="B71" s="86"/>
      <c r="F71" s="1127"/>
      <c r="G71" s="636"/>
      <c r="I71" s="639"/>
      <c r="J71" s="639"/>
      <c r="K71" s="639"/>
      <c r="L71" s="639"/>
      <c r="M71" s="639"/>
      <c r="N71" s="639"/>
      <c r="O71" s="639"/>
      <c r="P71" s="639"/>
      <c r="Q71" s="639"/>
      <c r="R71" s="639"/>
      <c r="S71" s="639"/>
      <c r="T71" s="639"/>
    </row>
    <row r="72" spans="1:20" s="638" customFormat="1">
      <c r="B72" s="86">
        <v>4</v>
      </c>
      <c r="C72" s="646" t="s">
        <v>549</v>
      </c>
      <c r="F72" s="1127"/>
      <c r="G72" s="636"/>
      <c r="I72" s="639"/>
      <c r="J72" s="639"/>
      <c r="K72" s="639"/>
      <c r="L72" s="639"/>
      <c r="M72" s="639"/>
      <c r="N72" s="639"/>
      <c r="O72" s="639"/>
      <c r="P72" s="639"/>
      <c r="Q72" s="639"/>
      <c r="R72" s="639"/>
      <c r="S72" s="639"/>
      <c r="T72" s="639"/>
    </row>
    <row r="73" spans="1:20" s="638" customFormat="1" ht="57">
      <c r="B73" s="656"/>
      <c r="C73" s="646" t="s">
        <v>550</v>
      </c>
      <c r="F73" s="1127"/>
      <c r="G73" s="636"/>
      <c r="I73" s="639"/>
      <c r="J73" s="639"/>
      <c r="K73" s="639"/>
      <c r="L73" s="639"/>
      <c r="M73" s="639"/>
      <c r="N73" s="639"/>
      <c r="O73" s="639"/>
      <c r="P73" s="639"/>
      <c r="Q73" s="639"/>
      <c r="R73" s="639"/>
      <c r="S73" s="639"/>
      <c r="T73" s="639"/>
    </row>
    <row r="74" spans="1:20" s="638" customFormat="1" ht="42.75">
      <c r="B74" s="656"/>
      <c r="C74" s="646" t="s">
        <v>551</v>
      </c>
      <c r="F74" s="1127"/>
      <c r="G74" s="636"/>
      <c r="I74" s="639"/>
      <c r="J74" s="639"/>
      <c r="K74" s="639"/>
      <c r="L74" s="639"/>
      <c r="M74" s="639"/>
      <c r="N74" s="639"/>
      <c r="O74" s="639"/>
      <c r="P74" s="639"/>
      <c r="Q74" s="639"/>
      <c r="R74" s="639"/>
      <c r="S74" s="639"/>
      <c r="T74" s="639"/>
    </row>
    <row r="75" spans="1:20" s="638" customFormat="1" ht="42.75">
      <c r="B75" s="656"/>
      <c r="C75" s="646" t="s">
        <v>552</v>
      </c>
      <c r="F75" s="1127"/>
      <c r="G75" s="636"/>
      <c r="I75" s="639"/>
      <c r="J75" s="639"/>
      <c r="K75" s="639"/>
      <c r="L75" s="639"/>
      <c r="M75" s="639"/>
      <c r="N75" s="639"/>
      <c r="O75" s="639"/>
      <c r="P75" s="639"/>
      <c r="Q75" s="639"/>
      <c r="R75" s="639"/>
      <c r="S75" s="639"/>
      <c r="T75" s="639"/>
    </row>
    <row r="76" spans="1:20" s="638" customFormat="1" ht="16.5">
      <c r="B76" s="656"/>
      <c r="C76" s="646" t="s">
        <v>553</v>
      </c>
      <c r="F76" s="1127"/>
      <c r="G76" s="636"/>
      <c r="I76" s="639"/>
      <c r="J76" s="639"/>
      <c r="K76" s="639"/>
      <c r="L76" s="639"/>
      <c r="M76" s="639"/>
      <c r="N76" s="639"/>
      <c r="O76" s="639"/>
      <c r="P76" s="639"/>
      <c r="Q76" s="639"/>
      <c r="R76" s="639"/>
      <c r="S76" s="639"/>
      <c r="T76" s="639"/>
    </row>
    <row r="77" spans="1:20" s="638" customFormat="1" ht="16.5">
      <c r="B77" s="656"/>
      <c r="C77" s="665"/>
      <c r="D77" s="658" t="s">
        <v>536</v>
      </c>
      <c r="E77" s="659">
        <v>20</v>
      </c>
      <c r="F77" s="1126"/>
      <c r="G77" s="660">
        <f>E77*F77</f>
        <v>0</v>
      </c>
      <c r="H77" s="646"/>
      <c r="I77" s="633"/>
      <c r="J77" s="639"/>
      <c r="K77" s="639"/>
      <c r="L77" s="639"/>
      <c r="M77" s="639"/>
      <c r="N77" s="639"/>
      <c r="O77" s="639"/>
      <c r="P77" s="639"/>
      <c r="Q77" s="639"/>
      <c r="R77" s="639"/>
      <c r="S77" s="639"/>
      <c r="T77" s="639"/>
    </row>
    <row r="78" spans="1:20" s="638" customFormat="1">
      <c r="B78" s="86"/>
      <c r="F78" s="1127"/>
      <c r="G78" s="636"/>
      <c r="I78" s="639"/>
      <c r="J78" s="639"/>
      <c r="K78" s="639"/>
      <c r="L78" s="639"/>
      <c r="M78" s="639"/>
      <c r="N78" s="639"/>
      <c r="O78" s="639"/>
      <c r="P78" s="639"/>
      <c r="Q78" s="639"/>
      <c r="R78" s="639"/>
      <c r="S78" s="639"/>
      <c r="T78" s="639"/>
    </row>
    <row r="79" spans="1:20" s="677" customFormat="1" ht="57">
      <c r="A79" s="638"/>
      <c r="B79" s="675">
        <v>5</v>
      </c>
      <c r="C79" s="676" t="s">
        <v>554</v>
      </c>
      <c r="D79" s="638"/>
      <c r="E79" s="638"/>
      <c r="F79" s="1127"/>
      <c r="G79" s="636"/>
      <c r="I79" s="648"/>
      <c r="J79" s="648"/>
      <c r="K79" s="648"/>
      <c r="L79" s="648"/>
      <c r="M79" s="648"/>
      <c r="N79" s="648"/>
      <c r="O79" s="648"/>
      <c r="P79" s="648"/>
      <c r="Q79" s="648"/>
      <c r="R79" s="648"/>
      <c r="S79" s="648"/>
      <c r="T79" s="648"/>
    </row>
    <row r="80" spans="1:20" s="677" customFormat="1" ht="72">
      <c r="A80" s="638"/>
      <c r="B80" s="656"/>
      <c r="C80" s="678" t="s">
        <v>555</v>
      </c>
      <c r="D80" s="638"/>
      <c r="E80" s="679"/>
      <c r="F80" s="771"/>
      <c r="G80" s="636"/>
      <c r="I80" s="648"/>
      <c r="J80" s="580"/>
      <c r="K80" s="648"/>
      <c r="L80" s="648"/>
      <c r="M80" s="648"/>
      <c r="N80" s="648"/>
      <c r="O80" s="648"/>
      <c r="P80" s="648"/>
      <c r="Q80" s="648"/>
      <c r="R80" s="648"/>
      <c r="S80" s="648"/>
      <c r="T80" s="648"/>
    </row>
    <row r="81" spans="1:20" s="677" customFormat="1" ht="16.5">
      <c r="A81" s="638"/>
      <c r="B81" s="656"/>
      <c r="C81" s="676" t="s">
        <v>556</v>
      </c>
      <c r="D81" s="638"/>
      <c r="E81" s="638"/>
      <c r="F81" s="1127"/>
      <c r="G81" s="636"/>
      <c r="I81" s="648"/>
      <c r="J81" s="648"/>
      <c r="K81" s="648"/>
      <c r="L81" s="648"/>
      <c r="M81" s="648"/>
      <c r="N81" s="648"/>
      <c r="O81" s="648"/>
      <c r="P81" s="648"/>
      <c r="Q81" s="648"/>
      <c r="R81" s="648"/>
      <c r="S81" s="648"/>
      <c r="T81" s="648"/>
    </row>
    <row r="82" spans="1:20" s="677" customFormat="1">
      <c r="A82" s="638"/>
      <c r="B82" s="675"/>
      <c r="C82" s="638"/>
      <c r="D82" s="638"/>
      <c r="E82" s="638"/>
      <c r="F82" s="1127"/>
      <c r="G82" s="636"/>
      <c r="I82" s="648"/>
      <c r="J82" s="648"/>
      <c r="K82" s="580"/>
      <c r="L82" s="648"/>
      <c r="M82" s="648"/>
      <c r="N82" s="648"/>
      <c r="O82" s="648"/>
      <c r="P82" s="648"/>
      <c r="Q82" s="648"/>
      <c r="R82" s="648"/>
      <c r="S82" s="648"/>
      <c r="T82" s="648"/>
    </row>
    <row r="83" spans="1:20" s="677" customFormat="1">
      <c r="A83" s="638"/>
      <c r="B83" s="656"/>
      <c r="C83" s="681"/>
      <c r="D83" s="681"/>
      <c r="E83" s="682"/>
      <c r="F83" s="1126"/>
      <c r="G83" s="660"/>
      <c r="I83" s="648"/>
      <c r="J83" s="648"/>
      <c r="K83" s="648"/>
      <c r="L83" s="648"/>
      <c r="M83" s="648"/>
      <c r="N83" s="648"/>
      <c r="O83" s="648"/>
      <c r="P83" s="648"/>
      <c r="Q83" s="648"/>
      <c r="R83" s="648"/>
      <c r="S83" s="648"/>
      <c r="T83" s="648"/>
    </row>
    <row r="84" spans="1:20" s="677" customFormat="1" ht="16.5">
      <c r="A84" s="638"/>
      <c r="B84" s="656"/>
      <c r="C84" s="681" t="s">
        <v>518</v>
      </c>
      <c r="D84" s="681" t="s">
        <v>557</v>
      </c>
      <c r="E84" s="682">
        <v>1010</v>
      </c>
      <c r="F84" s="1126"/>
      <c r="G84" s="660">
        <f t="shared" ref="G84:G89" si="0">E84*F84</f>
        <v>0</v>
      </c>
      <c r="I84" s="648"/>
      <c r="J84" s="683"/>
      <c r="K84" s="684"/>
      <c r="L84" s="648"/>
      <c r="M84" s="648"/>
      <c r="N84" s="648"/>
      <c r="O84" s="648"/>
      <c r="P84" s="648"/>
      <c r="Q84" s="648"/>
      <c r="R84" s="648"/>
      <c r="S84" s="648"/>
      <c r="T84" s="648"/>
    </row>
    <row r="85" spans="1:20" s="677" customFormat="1">
      <c r="A85" s="638"/>
      <c r="B85" s="656"/>
      <c r="C85" s="681"/>
      <c r="D85" s="681"/>
      <c r="E85" s="682"/>
      <c r="F85" s="1126"/>
      <c r="G85" s="660">
        <f t="shared" si="0"/>
        <v>0</v>
      </c>
      <c r="I85" s="648"/>
      <c r="J85" s="648"/>
      <c r="K85" s="684"/>
      <c r="L85" s="648"/>
      <c r="M85" s="648"/>
      <c r="N85" s="648"/>
      <c r="O85" s="648"/>
      <c r="P85" s="648"/>
      <c r="Q85" s="648"/>
      <c r="R85" s="648"/>
      <c r="S85" s="648"/>
      <c r="T85" s="648"/>
    </row>
    <row r="86" spans="1:20" s="677" customFormat="1" ht="16.5">
      <c r="A86" s="638"/>
      <c r="B86" s="656"/>
      <c r="C86" s="685" t="s">
        <v>558</v>
      </c>
      <c r="D86" s="681" t="s">
        <v>557</v>
      </c>
      <c r="E86" s="682">
        <v>90</v>
      </c>
      <c r="F86" s="1126"/>
      <c r="G86" s="660">
        <f t="shared" si="0"/>
        <v>0</v>
      </c>
      <c r="I86" s="648"/>
      <c r="J86" s="683"/>
      <c r="K86" s="684"/>
      <c r="L86" s="648"/>
      <c r="M86" s="648"/>
      <c r="N86" s="648"/>
      <c r="O86" s="648"/>
      <c r="P86" s="648"/>
      <c r="Q86" s="648"/>
      <c r="R86" s="648"/>
      <c r="S86" s="648"/>
      <c r="T86" s="648"/>
    </row>
    <row r="87" spans="1:20" s="677" customFormat="1" ht="16.5">
      <c r="A87" s="638"/>
      <c r="B87" s="656"/>
      <c r="C87" s="681" t="s">
        <v>521</v>
      </c>
      <c r="D87" s="681" t="s">
        <v>557</v>
      </c>
      <c r="E87" s="682">
        <v>77</v>
      </c>
      <c r="F87" s="1126"/>
      <c r="G87" s="660">
        <f t="shared" si="0"/>
        <v>0</v>
      </c>
      <c r="I87" s="648"/>
      <c r="J87" s="648"/>
      <c r="K87" s="648"/>
      <c r="L87" s="648"/>
      <c r="M87" s="648"/>
      <c r="N87" s="648"/>
      <c r="O87" s="648"/>
      <c r="P87" s="648"/>
      <c r="Q87" s="648"/>
      <c r="R87" s="648"/>
      <c r="S87" s="648"/>
      <c r="T87" s="648"/>
    </row>
    <row r="88" spans="1:20" s="677" customFormat="1" ht="16.5">
      <c r="A88" s="638"/>
      <c r="B88" s="656"/>
      <c r="C88" s="681" t="s">
        <v>522</v>
      </c>
      <c r="D88" s="681" t="s">
        <v>557</v>
      </c>
      <c r="E88" s="682">
        <v>71</v>
      </c>
      <c r="F88" s="1126"/>
      <c r="G88" s="660">
        <f t="shared" si="0"/>
        <v>0</v>
      </c>
      <c r="I88" s="648"/>
      <c r="J88" s="648"/>
      <c r="K88" s="648"/>
      <c r="L88" s="648"/>
      <c r="M88" s="648"/>
      <c r="N88" s="648"/>
      <c r="O88" s="648"/>
      <c r="P88" s="648"/>
      <c r="Q88" s="648"/>
      <c r="R88" s="648"/>
      <c r="S88" s="648"/>
      <c r="T88" s="648"/>
    </row>
    <row r="89" spans="1:20" s="677" customFormat="1" ht="16.5">
      <c r="A89" s="638"/>
      <c r="B89" s="656"/>
      <c r="C89" s="662" t="s">
        <v>559</v>
      </c>
      <c r="D89" s="681" t="s">
        <v>557</v>
      </c>
      <c r="E89" s="682">
        <v>60</v>
      </c>
      <c r="F89" s="1126"/>
      <c r="G89" s="660">
        <f t="shared" si="0"/>
        <v>0</v>
      </c>
      <c r="I89" s="648"/>
      <c r="J89" s="619"/>
      <c r="K89" s="661"/>
      <c r="L89" s="648"/>
      <c r="M89" s="686"/>
      <c r="N89" s="648"/>
      <c r="O89" s="648"/>
      <c r="P89" s="648"/>
      <c r="Q89" s="648"/>
      <c r="R89" s="648"/>
      <c r="S89" s="648"/>
      <c r="T89" s="648"/>
    </row>
    <row r="90" spans="1:20" s="638" customFormat="1">
      <c r="B90" s="86"/>
      <c r="F90" s="1127"/>
      <c r="G90" s="636"/>
      <c r="I90" s="639"/>
      <c r="J90" s="639"/>
      <c r="K90" s="639"/>
      <c r="L90" s="639"/>
      <c r="M90" s="639"/>
      <c r="N90" s="639"/>
      <c r="O90" s="639"/>
      <c r="P90" s="639"/>
      <c r="Q90" s="639"/>
      <c r="R90" s="639"/>
      <c r="S90" s="639"/>
      <c r="T90" s="639"/>
    </row>
    <row r="91" spans="1:20" s="638" customFormat="1" ht="28.5">
      <c r="B91" s="86">
        <v>6</v>
      </c>
      <c r="C91" s="646" t="s">
        <v>560</v>
      </c>
      <c r="F91" s="1127"/>
      <c r="G91" s="636"/>
      <c r="I91" s="639"/>
      <c r="J91" s="639"/>
      <c r="K91" s="639"/>
      <c r="L91" s="639"/>
      <c r="M91" s="639"/>
      <c r="N91" s="639"/>
      <c r="O91" s="639"/>
      <c r="P91" s="639"/>
      <c r="Q91" s="639"/>
      <c r="R91" s="639"/>
      <c r="S91" s="639"/>
      <c r="T91" s="639"/>
    </row>
    <row r="92" spans="1:20" s="638" customFormat="1" ht="71.25">
      <c r="B92" s="656"/>
      <c r="C92" s="657" t="s">
        <v>561</v>
      </c>
      <c r="E92" s="687"/>
      <c r="F92" s="1131"/>
      <c r="G92" s="636"/>
      <c r="I92" s="639"/>
      <c r="J92" s="661"/>
      <c r="K92" s="688"/>
      <c r="L92" s="688"/>
      <c r="M92" s="688"/>
      <c r="N92" s="639"/>
      <c r="O92" s="639"/>
      <c r="P92" s="639"/>
      <c r="Q92" s="639"/>
      <c r="R92" s="639"/>
      <c r="S92" s="639"/>
      <c r="T92" s="639"/>
    </row>
    <row r="93" spans="1:20" s="638" customFormat="1" ht="57">
      <c r="B93" s="656"/>
      <c r="C93" s="646" t="s">
        <v>562</v>
      </c>
      <c r="F93" s="1127"/>
      <c r="G93" s="636"/>
      <c r="I93" s="639"/>
      <c r="J93" s="639"/>
      <c r="K93" s="639"/>
      <c r="L93" s="639"/>
      <c r="M93" s="639"/>
      <c r="N93" s="639"/>
      <c r="O93" s="639"/>
      <c r="P93" s="639"/>
      <c r="Q93" s="639"/>
      <c r="R93" s="639"/>
      <c r="S93" s="639"/>
      <c r="T93" s="639"/>
    </row>
    <row r="94" spans="1:20" s="638" customFormat="1" ht="28.5">
      <c r="B94" s="656"/>
      <c r="C94" s="646" t="s">
        <v>563</v>
      </c>
      <c r="F94" s="1127"/>
      <c r="G94" s="636"/>
      <c r="I94" s="639"/>
      <c r="J94" s="639"/>
      <c r="K94" s="639"/>
      <c r="L94" s="639"/>
      <c r="M94" s="639"/>
      <c r="N94" s="639"/>
      <c r="O94" s="639"/>
      <c r="P94" s="639"/>
      <c r="Q94" s="639"/>
      <c r="R94" s="639"/>
      <c r="S94" s="639"/>
      <c r="T94" s="639"/>
    </row>
    <row r="95" spans="1:20" s="677" customFormat="1" ht="42.75">
      <c r="A95" s="638"/>
      <c r="B95" s="656"/>
      <c r="C95" s="676" t="s">
        <v>564</v>
      </c>
      <c r="D95" s="638"/>
      <c r="E95" s="638"/>
      <c r="F95" s="1127"/>
      <c r="G95" s="636"/>
      <c r="I95" s="648"/>
      <c r="J95" s="648"/>
      <c r="K95" s="648"/>
      <c r="L95" s="648"/>
      <c r="M95" s="648"/>
      <c r="N95" s="648"/>
      <c r="O95" s="648"/>
      <c r="P95" s="648"/>
      <c r="Q95" s="648"/>
      <c r="R95" s="648"/>
      <c r="S95" s="648"/>
      <c r="T95" s="648"/>
    </row>
    <row r="96" spans="1:20" s="638" customFormat="1" ht="16.5">
      <c r="B96" s="656"/>
      <c r="C96" s="646" t="s">
        <v>565</v>
      </c>
      <c r="F96" s="1127"/>
      <c r="G96" s="636"/>
      <c r="I96" s="639"/>
      <c r="J96" s="639"/>
      <c r="K96" s="639"/>
      <c r="L96" s="639"/>
      <c r="M96" s="639"/>
      <c r="N96" s="639"/>
      <c r="O96" s="639"/>
      <c r="P96" s="639"/>
      <c r="Q96" s="639"/>
      <c r="R96" s="639"/>
      <c r="S96" s="639"/>
      <c r="T96" s="639"/>
    </row>
    <row r="97" spans="1:20" s="638" customFormat="1">
      <c r="B97" s="86"/>
      <c r="F97" s="1127"/>
      <c r="G97" s="636"/>
      <c r="I97" s="639"/>
      <c r="J97" s="639"/>
      <c r="K97" s="639"/>
      <c r="L97" s="689"/>
      <c r="M97" s="639"/>
      <c r="N97" s="639"/>
      <c r="O97" s="639"/>
      <c r="P97" s="639"/>
      <c r="Q97" s="639"/>
      <c r="R97" s="639"/>
      <c r="S97" s="639"/>
      <c r="T97" s="639"/>
    </row>
    <row r="98" spans="1:20" s="638" customFormat="1">
      <c r="B98" s="656"/>
      <c r="C98" s="658"/>
      <c r="D98" s="658"/>
      <c r="E98" s="659"/>
      <c r="F98" s="1126"/>
      <c r="G98" s="660"/>
      <c r="I98" s="639"/>
      <c r="J98" s="639"/>
      <c r="K98" s="639"/>
      <c r="L98" s="639"/>
      <c r="M98" s="639"/>
      <c r="N98" s="639"/>
      <c r="O98" s="639"/>
      <c r="P98" s="639"/>
      <c r="Q98" s="639"/>
      <c r="R98" s="639"/>
      <c r="S98" s="639"/>
      <c r="T98" s="639"/>
    </row>
    <row r="99" spans="1:20" s="638" customFormat="1" ht="16.5">
      <c r="B99" s="656"/>
      <c r="C99" s="658" t="s">
        <v>566</v>
      </c>
      <c r="D99" s="658" t="s">
        <v>536</v>
      </c>
      <c r="E99" s="659">
        <v>115</v>
      </c>
      <c r="F99" s="1126"/>
      <c r="G99" s="660">
        <f>E99*F99</f>
        <v>0</v>
      </c>
      <c r="I99" s="619"/>
      <c r="J99" s="683"/>
      <c r="K99" s="639"/>
      <c r="L99" s="639"/>
      <c r="M99" s="639"/>
      <c r="N99" s="639"/>
      <c r="O99" s="639"/>
      <c r="P99" s="639"/>
      <c r="Q99" s="639"/>
      <c r="R99" s="639"/>
      <c r="S99" s="639"/>
      <c r="T99" s="639"/>
    </row>
    <row r="100" spans="1:20" s="638" customFormat="1">
      <c r="B100" s="656"/>
      <c r="C100" s="658"/>
      <c r="D100" s="658"/>
      <c r="E100" s="659"/>
      <c r="F100" s="1126"/>
      <c r="G100" s="660">
        <f>E100*F100</f>
        <v>0</v>
      </c>
      <c r="I100" s="639"/>
      <c r="J100" s="639"/>
      <c r="K100" s="639"/>
      <c r="L100" s="639"/>
      <c r="M100" s="639"/>
      <c r="N100" s="639"/>
      <c r="O100" s="639"/>
      <c r="P100" s="639"/>
      <c r="Q100" s="639"/>
      <c r="R100" s="639"/>
      <c r="S100" s="639"/>
      <c r="T100" s="639"/>
    </row>
    <row r="101" spans="1:20" s="638" customFormat="1" ht="16.5">
      <c r="B101" s="656"/>
      <c r="C101" s="690" t="s">
        <v>567</v>
      </c>
      <c r="D101" s="658" t="s">
        <v>536</v>
      </c>
      <c r="E101" s="659">
        <v>10</v>
      </c>
      <c r="F101" s="1126"/>
      <c r="G101" s="660">
        <f>E101*F101</f>
        <v>0</v>
      </c>
      <c r="I101" s="661"/>
      <c r="J101" s="683"/>
      <c r="K101" s="639"/>
      <c r="L101" s="639"/>
      <c r="M101" s="639"/>
      <c r="N101" s="639"/>
      <c r="O101" s="639"/>
      <c r="P101" s="639"/>
      <c r="Q101" s="639"/>
      <c r="R101" s="639"/>
      <c r="S101" s="639"/>
      <c r="T101" s="639"/>
    </row>
    <row r="102" spans="1:20" s="638" customFormat="1" ht="16.5">
      <c r="B102" s="656"/>
      <c r="C102" s="658" t="s">
        <v>568</v>
      </c>
      <c r="D102" s="658" t="s">
        <v>536</v>
      </c>
      <c r="E102" s="659">
        <v>10</v>
      </c>
      <c r="F102" s="1126"/>
      <c r="G102" s="660">
        <f>E102*F102</f>
        <v>0</v>
      </c>
      <c r="I102" s="639"/>
      <c r="J102" s="639"/>
      <c r="K102" s="639"/>
      <c r="L102" s="639"/>
      <c r="M102" s="639"/>
      <c r="N102" s="639"/>
      <c r="O102" s="639"/>
      <c r="P102" s="639"/>
      <c r="Q102" s="639"/>
      <c r="R102" s="639"/>
      <c r="S102" s="639"/>
      <c r="T102" s="639"/>
    </row>
    <row r="103" spans="1:20" s="638" customFormat="1" ht="16.5">
      <c r="B103" s="656"/>
      <c r="C103" s="658" t="s">
        <v>569</v>
      </c>
      <c r="D103" s="658" t="s">
        <v>536</v>
      </c>
      <c r="E103" s="659">
        <v>8</v>
      </c>
      <c r="F103" s="1126"/>
      <c r="G103" s="660">
        <f>E103*F103</f>
        <v>0</v>
      </c>
      <c r="I103" s="639"/>
      <c r="J103" s="639"/>
      <c r="K103" s="691"/>
      <c r="L103" s="639"/>
      <c r="M103" s="580"/>
      <c r="N103" s="580"/>
      <c r="O103" s="639"/>
      <c r="P103" s="639"/>
      <c r="Q103" s="639"/>
      <c r="R103" s="639"/>
      <c r="S103" s="639"/>
      <c r="T103" s="639"/>
    </row>
    <row r="104" spans="1:20" s="638" customFormat="1">
      <c r="B104" s="86"/>
      <c r="F104" s="1127"/>
      <c r="G104" s="636"/>
      <c r="I104" s="639"/>
      <c r="J104" s="639"/>
      <c r="K104" s="639"/>
      <c r="L104" s="639"/>
      <c r="M104" s="639"/>
      <c r="N104" s="639"/>
      <c r="O104" s="639"/>
      <c r="P104" s="639"/>
      <c r="Q104" s="639"/>
      <c r="R104" s="639"/>
      <c r="S104" s="639"/>
      <c r="T104" s="639"/>
    </row>
    <row r="105" spans="1:20" s="638" customFormat="1" ht="28.5">
      <c r="B105" s="86">
        <v>7</v>
      </c>
      <c r="C105" s="646" t="s">
        <v>570</v>
      </c>
      <c r="F105" s="1127"/>
      <c r="G105" s="636"/>
      <c r="I105" s="639"/>
      <c r="J105" s="639"/>
      <c r="K105" s="639"/>
      <c r="L105" s="639"/>
      <c r="M105" s="639"/>
      <c r="N105" s="639"/>
      <c r="O105" s="639"/>
      <c r="P105" s="639"/>
      <c r="Q105" s="639"/>
      <c r="R105" s="639"/>
      <c r="S105" s="639"/>
      <c r="T105" s="639"/>
    </row>
    <row r="106" spans="1:20" s="638" customFormat="1" ht="57">
      <c r="B106" s="656"/>
      <c r="C106" s="646" t="s">
        <v>571</v>
      </c>
      <c r="F106" s="1127"/>
      <c r="G106" s="636"/>
      <c r="I106" s="639"/>
      <c r="J106" s="639"/>
      <c r="K106" s="639"/>
      <c r="L106" s="639"/>
      <c r="M106" s="639"/>
      <c r="N106" s="639"/>
      <c r="O106" s="639"/>
      <c r="P106" s="639"/>
      <c r="Q106" s="639"/>
      <c r="R106" s="639"/>
      <c r="S106" s="639"/>
      <c r="T106" s="639"/>
    </row>
    <row r="107" spans="1:20" s="638" customFormat="1" ht="71.25">
      <c r="B107" s="656"/>
      <c r="C107" s="646" t="s">
        <v>572</v>
      </c>
      <c r="F107" s="1127"/>
      <c r="G107" s="636"/>
      <c r="I107" s="639"/>
      <c r="J107" s="639"/>
      <c r="K107" s="639"/>
      <c r="L107" s="639"/>
      <c r="M107" s="639"/>
      <c r="N107" s="639"/>
      <c r="O107" s="639"/>
      <c r="P107" s="639"/>
      <c r="Q107" s="639"/>
      <c r="R107" s="639"/>
      <c r="S107" s="639"/>
      <c r="T107" s="639"/>
    </row>
    <row r="108" spans="1:20" s="638" customFormat="1" ht="99.75">
      <c r="B108" s="656"/>
      <c r="C108" s="646" t="s">
        <v>573</v>
      </c>
      <c r="F108" s="1127"/>
      <c r="G108" s="636"/>
      <c r="I108" s="639"/>
      <c r="J108" s="639"/>
      <c r="K108" s="639"/>
      <c r="L108" s="639"/>
      <c r="M108" s="639"/>
      <c r="N108" s="639"/>
      <c r="O108" s="639"/>
      <c r="P108" s="639"/>
      <c r="Q108" s="639"/>
      <c r="R108" s="639"/>
      <c r="S108" s="639"/>
      <c r="T108" s="639"/>
    </row>
    <row r="109" spans="1:20" s="638" customFormat="1" ht="42.75">
      <c r="B109" s="656"/>
      <c r="C109" s="646" t="s">
        <v>574</v>
      </c>
      <c r="F109" s="1127"/>
      <c r="G109" s="636"/>
      <c r="I109" s="639"/>
      <c r="J109" s="639"/>
      <c r="K109" s="639"/>
      <c r="L109" s="639"/>
      <c r="M109" s="639"/>
      <c r="N109" s="639"/>
      <c r="O109" s="639"/>
      <c r="P109" s="639"/>
      <c r="Q109" s="639"/>
      <c r="R109" s="639"/>
      <c r="S109" s="639"/>
      <c r="T109" s="639"/>
    </row>
    <row r="110" spans="1:20" s="677" customFormat="1" ht="42.75">
      <c r="A110" s="638"/>
      <c r="B110" s="656"/>
      <c r="C110" s="676" t="s">
        <v>575</v>
      </c>
      <c r="D110" s="638"/>
      <c r="E110" s="638"/>
      <c r="F110" s="1127"/>
      <c r="G110" s="636"/>
      <c r="I110" s="648"/>
      <c r="J110" s="648"/>
      <c r="K110" s="648"/>
      <c r="L110" s="648"/>
      <c r="M110" s="648"/>
      <c r="N110" s="648"/>
      <c r="O110" s="648"/>
      <c r="P110" s="648"/>
      <c r="Q110" s="648"/>
      <c r="R110" s="648"/>
      <c r="S110" s="648"/>
      <c r="T110" s="648"/>
    </row>
    <row r="111" spans="1:20" s="638" customFormat="1" ht="16.5">
      <c r="B111" s="656"/>
      <c r="C111" s="646" t="s">
        <v>576</v>
      </c>
      <c r="F111" s="1127"/>
      <c r="G111" s="636"/>
      <c r="I111" s="639"/>
      <c r="J111" s="639"/>
      <c r="K111" s="639"/>
      <c r="L111" s="639"/>
      <c r="M111" s="639"/>
      <c r="N111" s="639"/>
      <c r="O111" s="639"/>
      <c r="P111" s="639"/>
      <c r="Q111" s="639"/>
      <c r="R111" s="639"/>
      <c r="S111" s="639"/>
      <c r="T111" s="639"/>
    </row>
    <row r="112" spans="1:20" s="638" customFormat="1">
      <c r="B112" s="86"/>
      <c r="F112" s="1127"/>
      <c r="G112" s="636"/>
      <c r="I112" s="639"/>
      <c r="J112" s="639"/>
      <c r="K112" s="639"/>
      <c r="L112" s="639"/>
      <c r="M112" s="639"/>
      <c r="N112" s="639"/>
      <c r="O112" s="639"/>
      <c r="P112" s="639"/>
      <c r="Q112" s="639"/>
      <c r="R112" s="639"/>
      <c r="S112" s="639"/>
      <c r="T112" s="639"/>
    </row>
    <row r="113" spans="1:20" s="638" customFormat="1">
      <c r="B113" s="656"/>
      <c r="C113" s="658"/>
      <c r="D113" s="658"/>
      <c r="E113" s="692"/>
      <c r="F113" s="1126"/>
      <c r="G113" s="660"/>
      <c r="I113" s="639"/>
      <c r="J113" s="639"/>
      <c r="K113" s="639"/>
      <c r="L113" s="639"/>
      <c r="M113" s="639"/>
      <c r="N113" s="639"/>
      <c r="O113" s="639"/>
      <c r="P113" s="639"/>
      <c r="Q113" s="639"/>
      <c r="R113" s="639"/>
      <c r="S113" s="639"/>
      <c r="T113" s="639"/>
    </row>
    <row r="114" spans="1:20" s="638" customFormat="1" ht="16.5">
      <c r="B114" s="656"/>
      <c r="C114" s="658" t="s">
        <v>566</v>
      </c>
      <c r="D114" s="658" t="s">
        <v>536</v>
      </c>
      <c r="E114" s="659">
        <v>450</v>
      </c>
      <c r="F114" s="1126"/>
      <c r="G114" s="660">
        <f t="shared" ref="G114:G119" si="1">E114*F114</f>
        <v>0</v>
      </c>
      <c r="I114" s="619"/>
      <c r="J114" s="683"/>
      <c r="K114" s="693"/>
      <c r="L114" s="639"/>
      <c r="M114" s="639"/>
      <c r="N114" s="639"/>
      <c r="O114" s="639"/>
      <c r="P114" s="639"/>
      <c r="Q114" s="639"/>
      <c r="R114" s="639"/>
      <c r="S114" s="639"/>
      <c r="T114" s="639"/>
    </row>
    <row r="115" spans="1:20" s="638" customFormat="1">
      <c r="B115" s="656"/>
      <c r="C115" s="658"/>
      <c r="D115" s="658"/>
      <c r="E115" s="659"/>
      <c r="F115" s="1126"/>
      <c r="G115" s="660">
        <f t="shared" si="1"/>
        <v>0</v>
      </c>
      <c r="I115" s="639"/>
      <c r="J115" s="683"/>
      <c r="K115" s="639"/>
      <c r="L115" s="639"/>
      <c r="M115" s="639"/>
      <c r="N115" s="639"/>
      <c r="O115" s="639"/>
      <c r="P115" s="639"/>
      <c r="Q115" s="639"/>
      <c r="R115" s="639"/>
      <c r="S115" s="639"/>
      <c r="T115" s="639"/>
    </row>
    <row r="116" spans="1:20" s="638" customFormat="1" ht="16.5">
      <c r="B116" s="656"/>
      <c r="C116" s="690" t="s">
        <v>567</v>
      </c>
      <c r="D116" s="658" t="s">
        <v>536</v>
      </c>
      <c r="E116" s="659">
        <v>40</v>
      </c>
      <c r="F116" s="1126"/>
      <c r="G116" s="660">
        <f>E116*F116</f>
        <v>0</v>
      </c>
      <c r="I116" s="619"/>
      <c r="J116" s="683"/>
      <c r="K116" s="639"/>
      <c r="L116" s="639"/>
      <c r="M116" s="639"/>
      <c r="N116" s="639"/>
      <c r="O116" s="639"/>
      <c r="P116" s="639"/>
      <c r="Q116" s="639"/>
      <c r="R116" s="639"/>
      <c r="S116" s="639"/>
      <c r="T116" s="639"/>
    </row>
    <row r="117" spans="1:20" s="638" customFormat="1" ht="16.5">
      <c r="B117" s="656"/>
      <c r="C117" s="658" t="s">
        <v>568</v>
      </c>
      <c r="D117" s="658" t="s">
        <v>536</v>
      </c>
      <c r="E117" s="659">
        <v>50</v>
      </c>
      <c r="F117" s="1126"/>
      <c r="G117" s="660">
        <f t="shared" si="1"/>
        <v>0</v>
      </c>
      <c r="I117" s="639"/>
      <c r="J117" s="639"/>
      <c r="K117" s="639"/>
      <c r="L117" s="639"/>
      <c r="M117" s="639"/>
      <c r="N117" s="639"/>
      <c r="O117" s="639"/>
      <c r="P117" s="639"/>
      <c r="Q117" s="639"/>
      <c r="R117" s="639"/>
      <c r="S117" s="639"/>
      <c r="T117" s="639"/>
    </row>
    <row r="118" spans="1:20" s="638" customFormat="1" ht="16.5">
      <c r="B118" s="656"/>
      <c r="C118" s="658" t="s">
        <v>569</v>
      </c>
      <c r="D118" s="658" t="s">
        <v>536</v>
      </c>
      <c r="E118" s="659">
        <v>40</v>
      </c>
      <c r="F118" s="1126"/>
      <c r="G118" s="660">
        <f t="shared" si="1"/>
        <v>0</v>
      </c>
      <c r="I118" s="639"/>
      <c r="J118" s="639"/>
      <c r="K118" s="639"/>
      <c r="L118" s="639"/>
      <c r="M118" s="639"/>
      <c r="N118" s="639"/>
      <c r="O118" s="639"/>
      <c r="P118" s="639"/>
      <c r="Q118" s="639"/>
      <c r="R118" s="639"/>
      <c r="S118" s="580"/>
      <c r="T118" s="639"/>
    </row>
    <row r="119" spans="1:20" s="638" customFormat="1" ht="16.5">
      <c r="B119" s="656"/>
      <c r="C119" s="658" t="s">
        <v>577</v>
      </c>
      <c r="D119" s="658" t="s">
        <v>578</v>
      </c>
      <c r="E119" s="682">
        <v>66</v>
      </c>
      <c r="F119" s="1126"/>
      <c r="G119" s="660">
        <f t="shared" si="1"/>
        <v>0</v>
      </c>
      <c r="I119" s="639"/>
      <c r="J119" s="639"/>
      <c r="K119" s="694"/>
      <c r="L119" s="694"/>
      <c r="M119" s="695"/>
      <c r="N119" s="496"/>
      <c r="O119" s="694"/>
      <c r="P119" s="673"/>
      <c r="Q119" s="639"/>
      <c r="R119" s="639"/>
      <c r="S119" s="639"/>
      <c r="T119" s="639"/>
    </row>
    <row r="120" spans="1:20" s="696" customFormat="1" ht="16.5">
      <c r="A120" s="638"/>
      <c r="B120" s="656"/>
      <c r="C120" s="658" t="s">
        <v>548</v>
      </c>
      <c r="D120" s="658" t="s">
        <v>536</v>
      </c>
      <c r="E120" s="682">
        <v>160</v>
      </c>
      <c r="F120" s="1126"/>
      <c r="G120" s="660">
        <f>E120*F120</f>
        <v>0</v>
      </c>
      <c r="I120" s="639"/>
      <c r="J120" s="697"/>
      <c r="K120" s="580"/>
      <c r="L120" s="673"/>
      <c r="M120" s="639"/>
      <c r="N120" s="639"/>
      <c r="O120" s="639"/>
      <c r="P120" s="639"/>
      <c r="Q120" s="698"/>
      <c r="R120" s="673"/>
      <c r="S120" s="673"/>
      <c r="T120" s="639"/>
    </row>
    <row r="121" spans="1:20" s="638" customFormat="1">
      <c r="B121" s="86"/>
      <c r="F121" s="1127"/>
      <c r="G121" s="636"/>
      <c r="I121" s="639"/>
      <c r="J121" s="697"/>
      <c r="K121" s="580"/>
      <c r="L121" s="673"/>
      <c r="M121" s="639"/>
      <c r="N121" s="639"/>
      <c r="O121" s="639"/>
      <c r="P121" s="639"/>
      <c r="Q121" s="698"/>
      <c r="R121" s="673"/>
      <c r="S121" s="673"/>
      <c r="T121" s="639"/>
    </row>
    <row r="122" spans="1:20" s="638" customFormat="1" ht="28.5">
      <c r="B122" s="86">
        <v>8</v>
      </c>
      <c r="C122" s="646" t="s">
        <v>579</v>
      </c>
      <c r="F122" s="1127"/>
      <c r="G122" s="636"/>
      <c r="I122" s="639"/>
      <c r="J122" s="639"/>
      <c r="K122" s="639"/>
      <c r="L122" s="639"/>
      <c r="M122" s="639"/>
      <c r="N122" s="639"/>
      <c r="O122" s="639"/>
      <c r="P122" s="639"/>
      <c r="Q122" s="639"/>
      <c r="R122" s="639"/>
      <c r="S122" s="639"/>
      <c r="T122" s="639"/>
    </row>
    <row r="123" spans="1:20" s="638" customFormat="1" ht="71.25">
      <c r="B123" s="656"/>
      <c r="C123" s="657" t="s">
        <v>580</v>
      </c>
      <c r="F123" s="1127"/>
      <c r="G123" s="636"/>
      <c r="I123" s="639"/>
      <c r="J123" s="639"/>
      <c r="K123" s="639"/>
      <c r="L123" s="639"/>
      <c r="M123" s="639"/>
      <c r="N123" s="639"/>
      <c r="O123" s="639"/>
      <c r="P123" s="639"/>
      <c r="Q123" s="639"/>
      <c r="R123" s="639"/>
      <c r="S123" s="639"/>
      <c r="T123" s="639"/>
    </row>
    <row r="124" spans="1:20" s="638" customFormat="1" ht="42.75">
      <c r="B124" s="656"/>
      <c r="C124" s="646" t="s">
        <v>581</v>
      </c>
      <c r="F124" s="1127"/>
      <c r="G124" s="636"/>
      <c r="I124" s="639"/>
      <c r="J124" s="639"/>
      <c r="K124" s="639"/>
      <c r="L124" s="639"/>
      <c r="M124" s="639"/>
      <c r="N124" s="639"/>
      <c r="O124" s="639"/>
      <c r="P124" s="639"/>
      <c r="Q124" s="639"/>
      <c r="R124" s="639"/>
      <c r="S124" s="639"/>
      <c r="T124" s="639"/>
    </row>
    <row r="125" spans="1:20" s="638" customFormat="1" ht="60">
      <c r="B125" s="656"/>
      <c r="C125" s="646" t="s">
        <v>582</v>
      </c>
      <c r="F125" s="1127"/>
      <c r="G125" s="636"/>
      <c r="I125" s="639"/>
      <c r="J125" s="639"/>
      <c r="K125" s="639"/>
      <c r="L125" s="639"/>
      <c r="M125" s="639"/>
      <c r="N125" s="639"/>
      <c r="O125" s="639"/>
      <c r="P125" s="639"/>
      <c r="Q125" s="639"/>
      <c r="R125" s="639"/>
      <c r="S125" s="639"/>
      <c r="T125" s="639"/>
    </row>
    <row r="126" spans="1:20" s="638" customFormat="1" ht="28.5">
      <c r="B126" s="656"/>
      <c r="C126" s="646" t="s">
        <v>583</v>
      </c>
      <c r="F126" s="1127"/>
      <c r="G126" s="636"/>
      <c r="I126" s="639"/>
      <c r="J126" s="639"/>
      <c r="K126" s="639"/>
      <c r="L126" s="639"/>
      <c r="M126" s="639"/>
      <c r="N126" s="639"/>
      <c r="O126" s="639"/>
      <c r="P126" s="639"/>
      <c r="Q126" s="639"/>
      <c r="R126" s="639"/>
      <c r="S126" s="639"/>
      <c r="T126" s="639"/>
    </row>
    <row r="127" spans="1:20" s="638" customFormat="1" ht="16.5">
      <c r="B127" s="656"/>
      <c r="C127" s="646" t="s">
        <v>584</v>
      </c>
      <c r="F127" s="1127"/>
      <c r="G127" s="636"/>
      <c r="I127" s="639"/>
      <c r="J127" s="639"/>
      <c r="K127" s="639"/>
      <c r="L127" s="639"/>
      <c r="M127" s="639"/>
      <c r="N127" s="639"/>
      <c r="O127" s="639"/>
      <c r="P127" s="639"/>
      <c r="Q127" s="639"/>
      <c r="R127" s="639"/>
      <c r="S127" s="639"/>
      <c r="T127" s="639"/>
    </row>
    <row r="128" spans="1:20" s="638" customFormat="1">
      <c r="B128" s="86"/>
      <c r="F128" s="1127"/>
      <c r="G128" s="636"/>
      <c r="I128" s="639"/>
      <c r="J128" s="639"/>
      <c r="K128" s="639"/>
      <c r="L128" s="639"/>
      <c r="M128" s="639"/>
      <c r="N128" s="639"/>
      <c r="O128" s="639"/>
      <c r="P128" s="639"/>
      <c r="Q128" s="639"/>
      <c r="R128" s="639"/>
      <c r="S128" s="639"/>
      <c r="T128" s="639"/>
    </row>
    <row r="129" spans="1:20" s="638" customFormat="1">
      <c r="B129" s="656"/>
      <c r="C129" s="658"/>
      <c r="D129" s="658"/>
      <c r="E129" s="692"/>
      <c r="F129" s="1126"/>
      <c r="G129" s="660"/>
      <c r="I129" s="639"/>
      <c r="J129" s="639"/>
      <c r="K129" s="639"/>
      <c r="L129" s="639"/>
      <c r="M129" s="639"/>
      <c r="N129" s="639"/>
      <c r="O129" s="639"/>
      <c r="P129" s="639"/>
      <c r="Q129" s="639"/>
      <c r="R129" s="639"/>
      <c r="S129" s="639"/>
      <c r="T129" s="639"/>
    </row>
    <row r="130" spans="1:20" s="638" customFormat="1" ht="16.5">
      <c r="B130" s="656"/>
      <c r="C130" s="658" t="s">
        <v>518</v>
      </c>
      <c r="D130" s="658" t="s">
        <v>536</v>
      </c>
      <c r="E130" s="682">
        <v>590</v>
      </c>
      <c r="F130" s="1126"/>
      <c r="G130" s="660">
        <f t="shared" ref="G130:G134" si="2">E130*F130</f>
        <v>0</v>
      </c>
      <c r="I130" s="619"/>
      <c r="J130" s="683"/>
      <c r="K130" s="693"/>
      <c r="L130" s="639"/>
      <c r="M130" s="639"/>
      <c r="N130" s="639"/>
      <c r="O130" s="639"/>
      <c r="P130" s="639"/>
      <c r="Q130" s="639"/>
      <c r="R130" s="639"/>
      <c r="S130" s="639"/>
      <c r="T130" s="639"/>
    </row>
    <row r="131" spans="1:20" s="638" customFormat="1">
      <c r="B131" s="656"/>
      <c r="C131" s="658"/>
      <c r="D131" s="658"/>
      <c r="E131" s="682"/>
      <c r="F131" s="1126"/>
      <c r="G131" s="660">
        <f t="shared" si="2"/>
        <v>0</v>
      </c>
      <c r="I131" s="639"/>
      <c r="J131" s="683"/>
      <c r="K131" s="639"/>
      <c r="L131" s="639"/>
      <c r="M131" s="639"/>
      <c r="N131" s="639"/>
      <c r="O131" s="639"/>
      <c r="P131" s="639"/>
      <c r="Q131" s="639"/>
      <c r="R131" s="639"/>
      <c r="S131" s="639"/>
      <c r="T131" s="639"/>
    </row>
    <row r="132" spans="1:20" s="638" customFormat="1" ht="16.5">
      <c r="B132" s="656"/>
      <c r="C132" s="690" t="s">
        <v>558</v>
      </c>
      <c r="D132" s="658" t="s">
        <v>536</v>
      </c>
      <c r="E132" s="659">
        <v>60</v>
      </c>
      <c r="F132" s="1126"/>
      <c r="G132" s="660">
        <f>E132*F132</f>
        <v>0</v>
      </c>
      <c r="I132" s="619"/>
      <c r="J132" s="683"/>
      <c r="K132" s="639"/>
      <c r="L132" s="639"/>
      <c r="M132" s="639"/>
      <c r="N132" s="639"/>
      <c r="O132" s="639"/>
      <c r="P132" s="639"/>
      <c r="Q132" s="639"/>
      <c r="R132" s="639"/>
      <c r="S132" s="639"/>
      <c r="T132" s="639"/>
    </row>
    <row r="133" spans="1:20" s="638" customFormat="1" ht="16.5">
      <c r="B133" s="656"/>
      <c r="C133" s="658" t="s">
        <v>521</v>
      </c>
      <c r="D133" s="658" t="s">
        <v>536</v>
      </c>
      <c r="E133" s="682">
        <v>85</v>
      </c>
      <c r="F133" s="1126"/>
      <c r="G133" s="660">
        <f t="shared" si="2"/>
        <v>0</v>
      </c>
      <c r="I133" s="639"/>
      <c r="J133" s="639"/>
      <c r="K133" s="639"/>
      <c r="L133" s="639"/>
      <c r="M133" s="639"/>
      <c r="N133" s="639"/>
      <c r="O133" s="639"/>
      <c r="P133" s="639"/>
      <c r="Q133" s="639"/>
      <c r="R133" s="639"/>
      <c r="S133" s="639"/>
      <c r="T133" s="639"/>
    </row>
    <row r="134" spans="1:20" s="638" customFormat="1" ht="16.5">
      <c r="B134" s="656"/>
      <c r="C134" s="658" t="s">
        <v>522</v>
      </c>
      <c r="D134" s="658" t="s">
        <v>536</v>
      </c>
      <c r="E134" s="682">
        <v>78</v>
      </c>
      <c r="F134" s="1126"/>
      <c r="G134" s="660">
        <f t="shared" si="2"/>
        <v>0</v>
      </c>
      <c r="I134" s="639"/>
      <c r="J134" s="639"/>
      <c r="K134" s="639"/>
      <c r="L134" s="639"/>
      <c r="M134" s="639"/>
      <c r="N134" s="639"/>
      <c r="O134" s="639"/>
      <c r="P134" s="639"/>
      <c r="Q134" s="639"/>
      <c r="R134" s="639"/>
      <c r="S134" s="580"/>
      <c r="T134" s="639"/>
    </row>
    <row r="135" spans="1:20" s="638" customFormat="1">
      <c r="B135" s="656"/>
      <c r="C135" s="633"/>
      <c r="D135" s="633"/>
      <c r="E135" s="699"/>
      <c r="F135" s="1128"/>
      <c r="G135" s="664"/>
      <c r="I135" s="639"/>
      <c r="J135" s="639"/>
      <c r="K135" s="639"/>
      <c r="L135" s="639"/>
      <c r="M135" s="639"/>
      <c r="N135" s="639"/>
      <c r="O135" s="639"/>
      <c r="P135" s="639"/>
      <c r="Q135" s="639"/>
      <c r="R135" s="639"/>
      <c r="S135" s="580"/>
      <c r="T135" s="639"/>
    </row>
    <row r="136" spans="1:20" s="89" customFormat="1" ht="42.75">
      <c r="A136" s="700"/>
      <c r="B136" s="700">
        <v>9</v>
      </c>
      <c r="C136" s="701" t="s">
        <v>585</v>
      </c>
      <c r="D136" s="702"/>
      <c r="F136" s="1132"/>
      <c r="I136" s="95"/>
      <c r="J136" s="95"/>
      <c r="K136" s="95"/>
      <c r="L136" s="95"/>
      <c r="M136" s="95"/>
      <c r="N136" s="95"/>
      <c r="O136" s="95"/>
      <c r="P136" s="95"/>
      <c r="Q136" s="95"/>
      <c r="R136" s="95"/>
      <c r="S136" s="95"/>
      <c r="T136" s="95"/>
    </row>
    <row r="137" spans="1:20" s="703" customFormat="1" ht="57">
      <c r="B137" s="704"/>
      <c r="C137" s="701" t="s">
        <v>586</v>
      </c>
      <c r="D137" s="702"/>
      <c r="F137" s="1133"/>
      <c r="I137" s="95"/>
      <c r="J137" s="95"/>
      <c r="K137" s="95"/>
      <c r="L137" s="95"/>
      <c r="M137" s="95"/>
      <c r="N137" s="95"/>
      <c r="O137" s="95"/>
      <c r="P137" s="95"/>
      <c r="Q137" s="95"/>
      <c r="R137" s="95"/>
      <c r="S137" s="95"/>
      <c r="T137" s="95"/>
    </row>
    <row r="138" spans="1:20" s="703" customFormat="1" ht="42.75">
      <c r="B138" s="704"/>
      <c r="C138" s="701" t="s">
        <v>587</v>
      </c>
      <c r="D138" s="702"/>
      <c r="F138" s="1133"/>
      <c r="I138" s="95"/>
      <c r="J138" s="95"/>
      <c r="K138" s="95"/>
      <c r="L138" s="95"/>
      <c r="M138" s="95"/>
      <c r="N138" s="95"/>
      <c r="O138" s="95"/>
      <c r="P138" s="95"/>
      <c r="Q138" s="95"/>
      <c r="R138" s="95"/>
      <c r="S138" s="95"/>
      <c r="T138" s="95"/>
    </row>
    <row r="139" spans="1:20" s="703" customFormat="1" ht="42.75">
      <c r="B139" s="704"/>
      <c r="C139" s="701" t="s">
        <v>445</v>
      </c>
      <c r="D139" s="702"/>
      <c r="F139" s="1133"/>
      <c r="I139" s="95"/>
      <c r="J139" s="95"/>
      <c r="K139" s="95"/>
      <c r="L139" s="95"/>
      <c r="M139" s="95"/>
      <c r="N139" s="95"/>
      <c r="O139" s="95"/>
      <c r="P139" s="95"/>
      <c r="Q139" s="95"/>
      <c r="R139" s="95"/>
      <c r="S139" s="95"/>
      <c r="T139" s="95"/>
    </row>
    <row r="140" spans="1:20" s="703" customFormat="1" ht="16.5">
      <c r="B140" s="704"/>
      <c r="C140" s="701" t="s">
        <v>588</v>
      </c>
      <c r="D140" s="702"/>
      <c r="F140" s="1133"/>
      <c r="I140" s="95"/>
      <c r="J140" s="95"/>
      <c r="K140" s="95"/>
      <c r="L140" s="95"/>
      <c r="M140" s="95"/>
      <c r="N140" s="95"/>
      <c r="O140" s="95"/>
      <c r="P140" s="95"/>
      <c r="Q140" s="95"/>
      <c r="R140" s="95"/>
      <c r="S140" s="95"/>
      <c r="T140" s="95"/>
    </row>
    <row r="141" spans="1:20" s="703" customFormat="1" ht="16.5">
      <c r="B141" s="704"/>
      <c r="C141" s="705"/>
      <c r="D141" s="706" t="s">
        <v>536</v>
      </c>
      <c r="E141" s="707">
        <v>813</v>
      </c>
      <c r="F141" s="1134"/>
      <c r="G141" s="708">
        <f>E141*F141</f>
        <v>0</v>
      </c>
      <c r="I141" s="95"/>
      <c r="J141" s="95"/>
      <c r="K141" s="95"/>
      <c r="L141" s="95"/>
      <c r="M141" s="95"/>
      <c r="N141" s="95"/>
      <c r="O141" s="95"/>
      <c r="P141" s="95"/>
      <c r="Q141" s="95"/>
      <c r="R141" s="95"/>
      <c r="S141" s="95"/>
      <c r="T141" s="95"/>
    </row>
    <row r="142" spans="1:20" s="638" customFormat="1">
      <c r="B142" s="656"/>
      <c r="C142" s="633"/>
      <c r="D142" s="633"/>
      <c r="E142" s="699"/>
      <c r="F142" s="1128"/>
      <c r="G142" s="664"/>
      <c r="I142" s="639"/>
      <c r="J142" s="639"/>
      <c r="K142" s="639"/>
      <c r="L142" s="639"/>
      <c r="M142" s="639"/>
      <c r="N142" s="639"/>
      <c r="O142" s="639"/>
      <c r="P142" s="639"/>
      <c r="Q142" s="639"/>
      <c r="R142" s="639"/>
      <c r="S142" s="580"/>
      <c r="T142" s="639"/>
    </row>
    <row r="143" spans="1:20" s="638" customFormat="1" ht="15">
      <c r="B143" s="675">
        <v>10</v>
      </c>
      <c r="C143" s="676" t="s">
        <v>589</v>
      </c>
      <c r="F143" s="1127"/>
      <c r="G143" s="636"/>
      <c r="I143" s="639"/>
      <c r="J143" s="709"/>
      <c r="K143" s="693"/>
      <c r="L143" s="693"/>
      <c r="M143" s="693"/>
      <c r="N143" s="693"/>
      <c r="O143" s="639"/>
      <c r="P143" s="639"/>
      <c r="Q143" s="639"/>
      <c r="R143" s="639"/>
      <c r="S143" s="639"/>
      <c r="T143" s="639"/>
    </row>
    <row r="144" spans="1:20" s="638" customFormat="1" ht="71.25">
      <c r="B144" s="656"/>
      <c r="C144" s="676" t="s">
        <v>590</v>
      </c>
      <c r="F144" s="1127"/>
      <c r="G144" s="636"/>
      <c r="I144" s="639"/>
      <c r="J144" s="639"/>
      <c r="K144" s="639"/>
      <c r="L144" s="639"/>
      <c r="M144" s="639"/>
      <c r="N144" s="639"/>
      <c r="O144" s="639"/>
      <c r="P144" s="639"/>
      <c r="Q144" s="639"/>
      <c r="R144" s="639"/>
      <c r="S144" s="639"/>
      <c r="T144" s="639"/>
    </row>
    <row r="145" spans="2:20" s="638" customFormat="1" ht="28.5">
      <c r="B145" s="656"/>
      <c r="C145" s="676" t="s">
        <v>591</v>
      </c>
      <c r="F145" s="1127"/>
      <c r="G145" s="636"/>
      <c r="I145" s="639"/>
      <c r="J145" s="639"/>
      <c r="K145" s="710"/>
      <c r="L145" s="639"/>
      <c r="M145" s="639"/>
      <c r="N145" s="639"/>
      <c r="O145" s="639"/>
      <c r="P145" s="639"/>
      <c r="Q145" s="639"/>
      <c r="R145" s="639"/>
      <c r="S145" s="639"/>
      <c r="T145" s="639"/>
    </row>
    <row r="146" spans="2:20" s="638" customFormat="1" ht="16.5">
      <c r="B146" s="656"/>
      <c r="C146" s="676" t="s">
        <v>592</v>
      </c>
      <c r="F146" s="1127"/>
      <c r="G146" s="636"/>
      <c r="I146" s="639"/>
      <c r="J146" s="639"/>
      <c r="K146" s="710"/>
      <c r="L146" s="639"/>
      <c r="M146" s="639"/>
      <c r="N146" s="639"/>
      <c r="O146" s="639"/>
      <c r="P146" s="639"/>
      <c r="Q146" s="639"/>
      <c r="R146" s="639"/>
      <c r="S146" s="639"/>
      <c r="T146" s="639"/>
    </row>
    <row r="147" spans="2:20" s="638" customFormat="1">
      <c r="B147" s="675"/>
      <c r="F147" s="1127"/>
      <c r="G147" s="636"/>
      <c r="I147" s="630"/>
      <c r="J147" s="639"/>
      <c r="K147" s="711"/>
      <c r="L147" s="712"/>
      <c r="M147" s="630"/>
      <c r="N147" s="639"/>
      <c r="O147" s="639"/>
      <c r="P147" s="639"/>
      <c r="Q147" s="639"/>
      <c r="R147" s="639"/>
      <c r="S147" s="639"/>
      <c r="T147" s="639"/>
    </row>
    <row r="148" spans="2:20" s="638" customFormat="1">
      <c r="B148" s="656"/>
      <c r="C148" s="681"/>
      <c r="D148" s="681"/>
      <c r="E148" s="692"/>
      <c r="F148" s="1135"/>
      <c r="G148" s="660"/>
      <c r="I148" s="639"/>
      <c r="J148" s="639"/>
      <c r="K148" s="713"/>
      <c r="L148" s="714"/>
      <c r="M148" s="714"/>
      <c r="N148" s="639"/>
      <c r="O148" s="639"/>
      <c r="P148" s="639"/>
      <c r="Q148" s="639"/>
      <c r="R148" s="639"/>
      <c r="S148" s="639"/>
      <c r="T148" s="639"/>
    </row>
    <row r="149" spans="2:20" s="638" customFormat="1" ht="16.5">
      <c r="B149" s="656"/>
      <c r="C149" s="681" t="s">
        <v>518</v>
      </c>
      <c r="D149" s="681" t="s">
        <v>593</v>
      </c>
      <c r="E149" s="682">
        <v>710</v>
      </c>
      <c r="F149" s="1126"/>
      <c r="G149" s="660">
        <f t="shared" ref="G149:G154" si="3">E149*F149</f>
        <v>0</v>
      </c>
      <c r="I149" s="619"/>
      <c r="J149" s="639"/>
      <c r="K149" s="715"/>
      <c r="L149" s="716"/>
      <c r="M149" s="714"/>
      <c r="N149" s="639"/>
      <c r="O149" s="639"/>
      <c r="P149" s="639"/>
      <c r="Q149" s="639"/>
      <c r="R149" s="639"/>
      <c r="S149" s="639"/>
      <c r="T149" s="639"/>
    </row>
    <row r="150" spans="2:20" s="638" customFormat="1">
      <c r="B150" s="656"/>
      <c r="C150" s="681"/>
      <c r="D150" s="681"/>
      <c r="E150" s="682"/>
      <c r="F150" s="1135"/>
      <c r="G150" s="660">
        <f t="shared" si="3"/>
        <v>0</v>
      </c>
      <c r="I150" s="661"/>
      <c r="J150" s="639"/>
      <c r="K150" s="715"/>
      <c r="L150" s="716"/>
      <c r="M150" s="714"/>
      <c r="N150" s="639"/>
      <c r="O150" s="639"/>
      <c r="P150" s="639"/>
      <c r="Q150" s="639"/>
      <c r="R150" s="639"/>
      <c r="S150" s="639"/>
      <c r="T150" s="639"/>
    </row>
    <row r="151" spans="2:20" s="638" customFormat="1" ht="16.5">
      <c r="B151" s="656"/>
      <c r="C151" s="685" t="s">
        <v>558</v>
      </c>
      <c r="D151" s="681" t="s">
        <v>593</v>
      </c>
      <c r="E151" s="682">
        <v>50</v>
      </c>
      <c r="F151" s="1126"/>
      <c r="G151" s="660">
        <f>E151*F151</f>
        <v>0</v>
      </c>
      <c r="I151" s="619"/>
      <c r="J151" s="639"/>
      <c r="K151" s="715"/>
      <c r="L151" s="716"/>
      <c r="M151" s="714"/>
      <c r="N151" s="639"/>
      <c r="O151" s="639"/>
      <c r="P151" s="639"/>
      <c r="Q151" s="639"/>
      <c r="R151" s="639"/>
      <c r="S151" s="639"/>
      <c r="T151" s="639"/>
    </row>
    <row r="152" spans="2:20" s="638" customFormat="1" ht="16.5">
      <c r="B152" s="656"/>
      <c r="C152" s="681" t="s">
        <v>521</v>
      </c>
      <c r="D152" s="681" t="s">
        <v>593</v>
      </c>
      <c r="E152" s="682">
        <v>30</v>
      </c>
      <c r="F152" s="1126"/>
      <c r="G152" s="660">
        <f t="shared" si="3"/>
        <v>0</v>
      </c>
      <c r="I152" s="619"/>
      <c r="J152" s="639"/>
      <c r="K152" s="715"/>
      <c r="L152" s="716"/>
      <c r="M152" s="714"/>
      <c r="N152" s="639"/>
      <c r="O152" s="639"/>
      <c r="P152" s="639"/>
      <c r="Q152" s="639"/>
      <c r="R152" s="639"/>
      <c r="S152" s="639"/>
      <c r="T152" s="639"/>
    </row>
    <row r="153" spans="2:20" s="638" customFormat="1" ht="16.5">
      <c r="B153" s="656"/>
      <c r="C153" s="681" t="s">
        <v>522</v>
      </c>
      <c r="D153" s="681" t="s">
        <v>593</v>
      </c>
      <c r="E153" s="682">
        <v>27</v>
      </c>
      <c r="F153" s="1126"/>
      <c r="G153" s="660">
        <f>E153*F153</f>
        <v>0</v>
      </c>
      <c r="I153" s="619"/>
      <c r="J153" s="639"/>
      <c r="K153" s="715"/>
      <c r="L153" s="716"/>
      <c r="M153" s="714"/>
      <c r="N153" s="639"/>
      <c r="O153" s="639"/>
      <c r="P153" s="639"/>
      <c r="Q153" s="639"/>
      <c r="R153" s="639"/>
      <c r="S153" s="639"/>
      <c r="T153" s="639"/>
    </row>
    <row r="154" spans="2:20" s="638" customFormat="1" ht="16.5">
      <c r="B154" s="656"/>
      <c r="C154" s="681" t="s">
        <v>548</v>
      </c>
      <c r="D154" s="681" t="s">
        <v>593</v>
      </c>
      <c r="E154" s="682">
        <v>170</v>
      </c>
      <c r="F154" s="1126"/>
      <c r="G154" s="660">
        <f t="shared" si="3"/>
        <v>0</v>
      </c>
      <c r="I154" s="619"/>
      <c r="J154" s="639"/>
      <c r="K154" s="715"/>
      <c r="L154" s="716"/>
      <c r="M154" s="714"/>
      <c r="N154" s="639"/>
      <c r="O154" s="639"/>
      <c r="P154" s="639"/>
      <c r="Q154" s="639"/>
      <c r="R154" s="639"/>
      <c r="S154" s="639"/>
      <c r="T154" s="639"/>
    </row>
    <row r="155" spans="2:20" s="638" customFormat="1">
      <c r="B155" s="656"/>
      <c r="C155" s="633"/>
      <c r="D155" s="633"/>
      <c r="E155" s="699"/>
      <c r="F155" s="1128"/>
      <c r="G155" s="664"/>
      <c r="I155" s="619"/>
      <c r="J155" s="639"/>
      <c r="K155" s="713"/>
      <c r="L155" s="639"/>
      <c r="M155" s="639"/>
      <c r="N155" s="639"/>
      <c r="O155" s="639"/>
      <c r="P155" s="639"/>
      <c r="Q155" s="639"/>
      <c r="R155" s="639"/>
      <c r="S155" s="639"/>
      <c r="T155" s="639"/>
    </row>
    <row r="156" spans="2:20" s="638" customFormat="1">
      <c r="B156" s="86"/>
      <c r="F156" s="1127"/>
      <c r="G156" s="636"/>
      <c r="I156" s="639"/>
      <c r="J156" s="639"/>
      <c r="K156" s="639"/>
      <c r="L156" s="639"/>
      <c r="M156" s="639"/>
      <c r="N156" s="639"/>
      <c r="O156" s="639"/>
      <c r="P156" s="639"/>
      <c r="Q156" s="639"/>
      <c r="R156" s="639"/>
      <c r="S156" s="639"/>
      <c r="T156" s="639"/>
    </row>
    <row r="157" spans="2:20" s="638" customFormat="1" ht="15">
      <c r="B157" s="666" t="s">
        <v>527</v>
      </c>
      <c r="C157" s="717" t="s">
        <v>594</v>
      </c>
      <c r="D157" s="668"/>
      <c r="E157" s="718"/>
      <c r="F157" s="1129"/>
      <c r="G157" s="719">
        <f>SUM(G50:G154)</f>
        <v>0</v>
      </c>
      <c r="I157" s="639"/>
      <c r="J157" s="639"/>
      <c r="K157" s="639"/>
      <c r="L157" s="639"/>
      <c r="M157" s="639"/>
      <c r="N157" s="639"/>
      <c r="O157" s="639"/>
      <c r="P157" s="639"/>
      <c r="Q157" s="639"/>
      <c r="R157" s="639"/>
      <c r="S157" s="639"/>
      <c r="T157" s="639"/>
    </row>
    <row r="158" spans="2:20" s="638" customFormat="1" ht="15">
      <c r="B158" s="670"/>
      <c r="F158" s="1127"/>
      <c r="G158" s="636"/>
      <c r="I158" s="639"/>
      <c r="J158" s="639"/>
      <c r="K158" s="639"/>
      <c r="L158" s="639"/>
      <c r="M158" s="639"/>
      <c r="N158" s="639"/>
      <c r="O158" s="639"/>
      <c r="P158" s="639"/>
      <c r="Q158" s="639"/>
      <c r="R158" s="639"/>
      <c r="S158" s="639"/>
      <c r="T158" s="639"/>
    </row>
    <row r="159" spans="2:20" s="638" customFormat="1">
      <c r="B159" s="86"/>
      <c r="F159" s="1127"/>
      <c r="G159" s="636"/>
      <c r="I159" s="639"/>
      <c r="J159" s="639"/>
      <c r="K159" s="639"/>
      <c r="L159" s="639"/>
      <c r="M159" s="639"/>
      <c r="N159" s="639"/>
      <c r="O159" s="639"/>
      <c r="P159" s="639"/>
      <c r="Q159" s="639"/>
      <c r="R159" s="639"/>
      <c r="S159" s="639"/>
      <c r="T159" s="639"/>
    </row>
    <row r="160" spans="2:20" s="638" customFormat="1">
      <c r="B160" s="86"/>
      <c r="F160" s="1127"/>
      <c r="G160" s="636"/>
      <c r="I160" s="639"/>
      <c r="J160" s="639"/>
      <c r="K160" s="639"/>
      <c r="L160" s="639"/>
      <c r="M160" s="639"/>
      <c r="N160" s="639"/>
      <c r="O160" s="639"/>
      <c r="P160" s="639"/>
      <c r="Q160" s="639"/>
      <c r="R160" s="639"/>
      <c r="S160" s="639"/>
      <c r="T160" s="639"/>
    </row>
    <row r="161" spans="1:20" s="638" customFormat="1" ht="42.75">
      <c r="B161" s="650" t="s">
        <v>595</v>
      </c>
      <c r="C161" s="650" t="s">
        <v>596</v>
      </c>
      <c r="D161" s="652" t="s">
        <v>237</v>
      </c>
      <c r="E161" s="653" t="s">
        <v>304</v>
      </c>
      <c r="F161" s="1130" t="s">
        <v>306</v>
      </c>
      <c r="G161" s="655" t="s">
        <v>512</v>
      </c>
      <c r="I161" s="639"/>
      <c r="J161" s="639"/>
      <c r="K161" s="639"/>
      <c r="L161" s="639"/>
      <c r="M161" s="639"/>
      <c r="N161" s="639"/>
      <c r="O161" s="639"/>
      <c r="P161" s="639"/>
      <c r="Q161" s="639"/>
      <c r="R161" s="639"/>
      <c r="S161" s="639"/>
      <c r="T161" s="639"/>
    </row>
    <row r="162" spans="1:20" s="638" customFormat="1">
      <c r="B162" s="86"/>
      <c r="F162" s="1127"/>
      <c r="G162" s="636"/>
      <c r="I162" s="639"/>
      <c r="J162" s="639"/>
      <c r="K162" s="639"/>
      <c r="L162" s="639"/>
      <c r="M162" s="639"/>
      <c r="N162" s="639"/>
      <c r="O162" s="639"/>
      <c r="P162" s="639"/>
      <c r="Q162" s="639"/>
      <c r="R162" s="639"/>
      <c r="S162" s="639"/>
      <c r="T162" s="639"/>
    </row>
    <row r="163" spans="1:20" s="638" customFormat="1" ht="15">
      <c r="B163" s="86">
        <v>1</v>
      </c>
      <c r="C163" s="678" t="s">
        <v>597</v>
      </c>
      <c r="D163" s="639"/>
      <c r="E163" s="720"/>
      <c r="F163" s="1136"/>
      <c r="I163" s="639"/>
      <c r="J163" s="639"/>
      <c r="K163" s="639"/>
      <c r="L163" s="639"/>
      <c r="M163" s="639"/>
      <c r="N163" s="639"/>
      <c r="O163" s="639"/>
      <c r="P163" s="639"/>
      <c r="Q163" s="639"/>
      <c r="R163" s="639"/>
      <c r="S163" s="639"/>
      <c r="T163" s="639"/>
    </row>
    <row r="164" spans="1:20" s="638" customFormat="1" ht="86.25">
      <c r="B164" s="656"/>
      <c r="C164" s="646" t="s">
        <v>598</v>
      </c>
      <c r="F164" s="1136"/>
      <c r="G164" s="720"/>
      <c r="I164" s="639"/>
      <c r="J164" s="639"/>
      <c r="K164" s="639"/>
      <c r="L164" s="639"/>
      <c r="M164" s="639"/>
      <c r="N164" s="639"/>
      <c r="O164" s="639"/>
      <c r="P164" s="639"/>
      <c r="Q164" s="639"/>
      <c r="R164" s="639"/>
      <c r="S164" s="639"/>
      <c r="T164" s="639"/>
    </row>
    <row r="165" spans="1:20" s="638" customFormat="1" ht="57">
      <c r="B165" s="656"/>
      <c r="C165" s="646" t="s">
        <v>599</v>
      </c>
      <c r="F165" s="1127"/>
      <c r="G165" s="636"/>
      <c r="H165" s="639"/>
      <c r="I165" s="639"/>
      <c r="J165" s="639"/>
      <c r="K165" s="639"/>
      <c r="L165" s="639"/>
      <c r="M165" s="639"/>
      <c r="N165" s="639"/>
      <c r="O165" s="639"/>
      <c r="P165" s="639"/>
      <c r="Q165" s="639"/>
      <c r="R165" s="639"/>
      <c r="S165" s="639"/>
      <c r="T165" s="639"/>
    </row>
    <row r="166" spans="1:20" s="638" customFormat="1">
      <c r="B166" s="656"/>
      <c r="C166" s="646" t="s">
        <v>600</v>
      </c>
      <c r="F166" s="1127"/>
      <c r="G166" s="636"/>
      <c r="H166" s="639"/>
      <c r="I166" s="639"/>
      <c r="J166" s="639"/>
      <c r="K166" s="639"/>
      <c r="L166" s="639"/>
      <c r="M166" s="639"/>
      <c r="N166" s="639"/>
      <c r="O166" s="639"/>
      <c r="P166" s="639"/>
      <c r="Q166" s="639"/>
      <c r="R166" s="639"/>
      <c r="S166" s="639"/>
      <c r="T166" s="639"/>
    </row>
    <row r="167" spans="1:20" s="638" customFormat="1">
      <c r="B167" s="656"/>
      <c r="C167" s="646"/>
      <c r="F167" s="1127"/>
      <c r="G167" s="636"/>
      <c r="I167" s="639"/>
      <c r="J167" s="639"/>
      <c r="K167" s="639"/>
      <c r="L167" s="639"/>
      <c r="M167" s="639"/>
      <c r="N167" s="639"/>
      <c r="O167" s="639"/>
      <c r="P167" s="639"/>
      <c r="Q167" s="639"/>
      <c r="R167" s="639"/>
      <c r="S167" s="639"/>
      <c r="T167" s="639"/>
    </row>
    <row r="168" spans="1:20" s="638" customFormat="1">
      <c r="B168" s="656"/>
      <c r="C168" s="681" t="s">
        <v>601</v>
      </c>
      <c r="D168" s="658" t="s">
        <v>302</v>
      </c>
      <c r="E168" s="682">
        <v>9</v>
      </c>
      <c r="F168" s="1126"/>
      <c r="G168" s="660">
        <f>E168*F168</f>
        <v>0</v>
      </c>
      <c r="H168" s="639"/>
      <c r="I168" s="639"/>
      <c r="J168" s="639"/>
      <c r="K168" s="639"/>
      <c r="L168" s="639"/>
      <c r="M168" s="639"/>
      <c r="N168" s="639"/>
      <c r="O168" s="639"/>
      <c r="P168" s="639"/>
      <c r="Q168" s="639"/>
      <c r="R168" s="639"/>
      <c r="S168" s="639"/>
      <c r="T168" s="639"/>
    </row>
    <row r="169" spans="1:20" s="638" customFormat="1">
      <c r="B169" s="656"/>
      <c r="C169" s="639"/>
      <c r="D169" s="633"/>
      <c r="E169" s="699"/>
      <c r="F169" s="1128"/>
      <c r="G169" s="664"/>
      <c r="H169" s="639"/>
      <c r="I169" s="639"/>
      <c r="J169" s="639"/>
      <c r="K169" s="639"/>
      <c r="L169" s="639"/>
      <c r="M169" s="639"/>
      <c r="N169" s="639"/>
      <c r="O169" s="639"/>
      <c r="P169" s="639"/>
      <c r="Q169" s="639"/>
      <c r="R169" s="639"/>
      <c r="S169" s="639"/>
      <c r="T169" s="639"/>
    </row>
    <row r="170" spans="1:20" s="724" customFormat="1" ht="15">
      <c r="A170" s="721"/>
      <c r="B170" s="722" t="s">
        <v>602</v>
      </c>
      <c r="C170" s="678" t="s">
        <v>603</v>
      </c>
      <c r="D170" s="723"/>
      <c r="E170" s="720"/>
      <c r="F170" s="1136"/>
      <c r="G170" s="664"/>
      <c r="I170" s="725"/>
      <c r="J170" s="725"/>
      <c r="K170" s="725"/>
      <c r="L170" s="725"/>
      <c r="M170" s="725"/>
      <c r="N170" s="725"/>
      <c r="O170" s="725"/>
      <c r="P170" s="725"/>
      <c r="Q170" s="725"/>
      <c r="R170" s="725"/>
      <c r="S170" s="725"/>
      <c r="T170" s="725"/>
    </row>
    <row r="171" spans="1:20" s="724" customFormat="1" ht="100.5">
      <c r="A171" s="726"/>
      <c r="B171" s="86"/>
      <c r="C171" s="657" t="s">
        <v>604</v>
      </c>
      <c r="D171" s="723"/>
      <c r="F171" s="1137"/>
      <c r="I171" s="725"/>
      <c r="J171" s="725"/>
      <c r="K171" s="725"/>
      <c r="L171" s="725"/>
      <c r="M171" s="725"/>
      <c r="N171" s="725"/>
      <c r="O171" s="725"/>
      <c r="P171" s="725"/>
      <c r="Q171" s="725"/>
      <c r="R171" s="725"/>
      <c r="S171" s="725"/>
      <c r="T171" s="725"/>
    </row>
    <row r="172" spans="1:20" s="724" customFormat="1" ht="57.75">
      <c r="A172" s="726"/>
      <c r="B172" s="727"/>
      <c r="C172" s="646" t="s">
        <v>605</v>
      </c>
      <c r="D172" s="728"/>
      <c r="F172" s="1137"/>
      <c r="I172" s="725"/>
      <c r="J172" s="729"/>
      <c r="K172" s="644"/>
      <c r="L172" s="664"/>
      <c r="M172" s="725"/>
      <c r="N172" s="725"/>
      <c r="O172" s="725"/>
      <c r="P172" s="725"/>
      <c r="Q172" s="725"/>
      <c r="R172" s="725"/>
      <c r="S172" s="725"/>
      <c r="T172" s="725"/>
    </row>
    <row r="173" spans="1:20" s="724" customFormat="1" ht="57">
      <c r="A173" s="726"/>
      <c r="B173" s="727"/>
      <c r="C173" s="646" t="s">
        <v>606</v>
      </c>
      <c r="D173" s="728"/>
      <c r="E173" s="728"/>
      <c r="F173" s="1127"/>
      <c r="G173" s="636"/>
      <c r="H173" s="725"/>
      <c r="I173" s="725"/>
      <c r="J173" s="725"/>
      <c r="K173" s="725"/>
      <c r="L173" s="725"/>
      <c r="M173" s="725"/>
      <c r="N173" s="725"/>
      <c r="O173" s="725"/>
      <c r="P173" s="725"/>
      <c r="Q173" s="725"/>
      <c r="R173" s="725"/>
      <c r="S173" s="725"/>
      <c r="T173" s="725"/>
    </row>
    <row r="174" spans="1:20" s="724" customFormat="1">
      <c r="A174" s="726"/>
      <c r="B174" s="727"/>
      <c r="C174" s="646" t="s">
        <v>600</v>
      </c>
      <c r="D174" s="728"/>
      <c r="E174" s="728"/>
      <c r="F174" s="1127"/>
      <c r="G174" s="636"/>
      <c r="H174" s="725"/>
      <c r="I174" s="725"/>
      <c r="J174" s="725"/>
      <c r="K174" s="725"/>
      <c r="L174" s="725"/>
      <c r="M174" s="725"/>
      <c r="N174" s="725"/>
      <c r="O174" s="725"/>
      <c r="P174" s="725"/>
      <c r="Q174" s="725"/>
      <c r="R174" s="725"/>
      <c r="S174" s="725"/>
      <c r="T174" s="725"/>
    </row>
    <row r="175" spans="1:20" s="638" customFormat="1">
      <c r="B175" s="656"/>
      <c r="C175" s="646"/>
      <c r="F175" s="1127"/>
      <c r="G175" s="636"/>
      <c r="I175" s="639"/>
      <c r="J175" s="639"/>
      <c r="K175" s="639"/>
      <c r="L175" s="639"/>
      <c r="M175" s="639"/>
      <c r="N175" s="639"/>
      <c r="O175" s="639"/>
      <c r="P175" s="639"/>
      <c r="Q175" s="639"/>
      <c r="R175" s="639"/>
      <c r="S175" s="639"/>
      <c r="T175" s="639"/>
    </row>
    <row r="176" spans="1:20" s="728" customFormat="1">
      <c r="A176" s="726"/>
      <c r="B176" s="727"/>
      <c r="C176" s="681" t="s">
        <v>607</v>
      </c>
      <c r="D176" s="681" t="s">
        <v>302</v>
      </c>
      <c r="E176" s="682">
        <v>12</v>
      </c>
      <c r="F176" s="1126"/>
      <c r="G176" s="730">
        <f>E176*F176</f>
        <v>0</v>
      </c>
      <c r="I176" s="723"/>
      <c r="J176" s="723"/>
      <c r="K176" s="723"/>
      <c r="L176" s="723"/>
      <c r="M176" s="723"/>
      <c r="N176" s="723"/>
      <c r="O176" s="723"/>
      <c r="P176" s="723"/>
      <c r="Q176" s="723"/>
      <c r="R176" s="723"/>
      <c r="S176" s="723"/>
      <c r="T176" s="723"/>
    </row>
    <row r="177" spans="1:20" s="728" customFormat="1">
      <c r="A177" s="726"/>
      <c r="B177" s="86"/>
      <c r="D177" s="723"/>
      <c r="E177" s="723"/>
      <c r="F177" s="1128"/>
      <c r="G177" s="664"/>
      <c r="H177" s="723"/>
      <c r="I177" s="723"/>
      <c r="J177" s="723"/>
      <c r="K177" s="723"/>
      <c r="L177" s="723"/>
      <c r="M177" s="723"/>
      <c r="N177" s="723"/>
      <c r="O177" s="723"/>
      <c r="P177" s="723"/>
      <c r="Q177" s="723"/>
      <c r="R177" s="723"/>
      <c r="S177" s="723"/>
      <c r="T177" s="723"/>
    </row>
    <row r="178" spans="1:20" s="638" customFormat="1" ht="28.5">
      <c r="B178" s="86">
        <v>3</v>
      </c>
      <c r="C178" s="646" t="s">
        <v>608</v>
      </c>
      <c r="D178" s="639"/>
      <c r="E178" s="639"/>
      <c r="F178" s="1128"/>
      <c r="G178" s="664"/>
      <c r="H178" s="639"/>
      <c r="I178" s="639"/>
      <c r="J178" s="639"/>
      <c r="K178" s="639"/>
      <c r="L178" s="639"/>
      <c r="M178" s="639"/>
      <c r="N178" s="639"/>
      <c r="O178" s="639"/>
      <c r="P178" s="639"/>
      <c r="Q178" s="639"/>
      <c r="R178" s="639"/>
      <c r="S178" s="639"/>
      <c r="T178" s="639"/>
    </row>
    <row r="179" spans="1:20" s="638" customFormat="1" ht="72">
      <c r="B179" s="656"/>
      <c r="C179" s="646" t="s">
        <v>609</v>
      </c>
      <c r="F179" s="1127"/>
      <c r="G179" s="636"/>
      <c r="I179" s="639"/>
      <c r="J179" s="639"/>
      <c r="K179" s="639"/>
      <c r="L179" s="639"/>
      <c r="M179" s="639"/>
      <c r="N179" s="639"/>
      <c r="O179" s="639"/>
      <c r="P179" s="639"/>
      <c r="Q179" s="639"/>
      <c r="R179" s="639"/>
      <c r="S179" s="639"/>
      <c r="T179" s="639"/>
    </row>
    <row r="180" spans="1:20" s="638" customFormat="1" ht="42.75">
      <c r="B180" s="656"/>
      <c r="C180" s="646" t="s">
        <v>610</v>
      </c>
      <c r="F180" s="1127"/>
      <c r="G180" s="636"/>
      <c r="I180" s="639"/>
      <c r="J180" s="639"/>
      <c r="K180" s="639"/>
      <c r="L180" s="639"/>
      <c r="M180" s="639"/>
      <c r="N180" s="639"/>
      <c r="O180" s="639"/>
      <c r="P180" s="639"/>
      <c r="Q180" s="639"/>
      <c r="R180" s="639"/>
      <c r="S180" s="639"/>
      <c r="T180" s="639"/>
    </row>
    <row r="181" spans="1:20" s="638" customFormat="1" ht="16.5">
      <c r="B181" s="656"/>
      <c r="C181" s="646" t="s">
        <v>611</v>
      </c>
      <c r="F181" s="1127"/>
      <c r="G181" s="636"/>
      <c r="I181" s="639"/>
      <c r="J181" s="639"/>
      <c r="K181" s="639"/>
      <c r="L181" s="639"/>
      <c r="M181" s="639"/>
      <c r="N181" s="639"/>
      <c r="O181" s="639"/>
      <c r="P181" s="639"/>
      <c r="Q181" s="639"/>
      <c r="R181" s="639"/>
      <c r="S181" s="639"/>
      <c r="T181" s="639"/>
    </row>
    <row r="182" spans="1:20" s="638" customFormat="1">
      <c r="B182" s="656"/>
      <c r="C182" s="646"/>
      <c r="F182" s="1127"/>
      <c r="G182" s="636"/>
      <c r="I182" s="639"/>
      <c r="J182" s="639"/>
      <c r="K182" s="639"/>
      <c r="L182" s="639"/>
      <c r="M182" s="639"/>
      <c r="N182" s="639"/>
      <c r="O182" s="639"/>
      <c r="P182" s="639"/>
      <c r="Q182" s="639"/>
      <c r="R182" s="639"/>
      <c r="S182" s="639"/>
      <c r="T182" s="639"/>
    </row>
    <row r="183" spans="1:20" s="638" customFormat="1" ht="16.5">
      <c r="B183" s="656"/>
      <c r="C183" s="665"/>
      <c r="D183" s="658" t="s">
        <v>536</v>
      </c>
      <c r="E183" s="682">
        <v>10</v>
      </c>
      <c r="F183" s="1126"/>
      <c r="G183" s="660">
        <f>E183*F183</f>
        <v>0</v>
      </c>
      <c r="I183" s="661"/>
      <c r="J183" s="639"/>
      <c r="K183" s="639"/>
      <c r="L183" s="639"/>
      <c r="M183" s="639"/>
      <c r="N183" s="639"/>
      <c r="O183" s="639"/>
      <c r="P183" s="639"/>
      <c r="Q183" s="639"/>
      <c r="R183" s="639"/>
      <c r="S183" s="639"/>
      <c r="T183" s="639"/>
    </row>
    <row r="184" spans="1:20" s="638" customFormat="1">
      <c r="B184" s="700"/>
      <c r="C184" s="633"/>
      <c r="D184" s="639"/>
      <c r="E184" s="639"/>
      <c r="F184" s="1128"/>
      <c r="G184" s="664"/>
      <c r="H184" s="639"/>
      <c r="I184" s="639"/>
      <c r="J184" s="639"/>
      <c r="K184" s="639"/>
      <c r="L184" s="639"/>
      <c r="M184" s="639"/>
      <c r="N184" s="639"/>
      <c r="O184" s="639"/>
      <c r="P184" s="639"/>
      <c r="Q184" s="639"/>
      <c r="R184" s="639"/>
      <c r="S184" s="639"/>
      <c r="T184" s="639"/>
    </row>
    <row r="185" spans="1:20" s="638" customFormat="1">
      <c r="B185" s="731"/>
      <c r="C185" s="633"/>
      <c r="D185" s="639"/>
      <c r="E185" s="639"/>
      <c r="F185" s="1128"/>
      <c r="G185" s="664"/>
      <c r="H185" s="639"/>
      <c r="I185" s="639"/>
      <c r="J185" s="639"/>
      <c r="K185" s="639"/>
      <c r="L185" s="639"/>
      <c r="M185" s="639"/>
      <c r="N185" s="639"/>
      <c r="O185" s="639"/>
      <c r="P185" s="639"/>
      <c r="Q185" s="639"/>
      <c r="R185" s="639"/>
      <c r="S185" s="639"/>
      <c r="T185" s="639"/>
    </row>
    <row r="186" spans="1:20" s="638" customFormat="1">
      <c r="B186" s="731"/>
      <c r="C186" s="639"/>
      <c r="D186" s="732"/>
      <c r="E186" s="733"/>
      <c r="F186" s="1128"/>
      <c r="G186" s="664"/>
      <c r="H186" s="639"/>
      <c r="I186" s="639"/>
      <c r="J186" s="639"/>
      <c r="K186" s="639"/>
      <c r="L186" s="639"/>
      <c r="M186" s="639"/>
      <c r="N186" s="639"/>
      <c r="O186" s="639"/>
      <c r="P186" s="639"/>
      <c r="Q186" s="639"/>
      <c r="R186" s="639"/>
      <c r="S186" s="639"/>
      <c r="T186" s="639"/>
    </row>
    <row r="187" spans="1:20" s="409" customFormat="1">
      <c r="B187" s="734"/>
      <c r="F187" s="1138"/>
      <c r="G187" s="735"/>
      <c r="I187" s="688"/>
      <c r="J187" s="688"/>
      <c r="K187" s="688"/>
      <c r="L187" s="688"/>
      <c r="M187" s="688"/>
      <c r="N187" s="688"/>
      <c r="O187" s="688"/>
      <c r="P187" s="688"/>
      <c r="Q187" s="688"/>
      <c r="R187" s="688"/>
      <c r="S187" s="688"/>
      <c r="T187" s="688"/>
    </row>
    <row r="188" spans="1:20" s="409" customFormat="1">
      <c r="B188" s="86">
        <v>4</v>
      </c>
      <c r="C188" s="646" t="s">
        <v>612</v>
      </c>
      <c r="D188" s="736"/>
      <c r="E188" s="736"/>
      <c r="F188" s="775"/>
      <c r="G188" s="737"/>
      <c r="I188" s="688"/>
      <c r="J188" s="688"/>
      <c r="K188" s="688"/>
      <c r="L188" s="688"/>
      <c r="M188" s="688"/>
      <c r="N188" s="688"/>
      <c r="O188" s="688"/>
      <c r="P188" s="688"/>
      <c r="Q188" s="688"/>
      <c r="R188" s="688"/>
      <c r="S188" s="688"/>
      <c r="T188" s="688"/>
    </row>
    <row r="189" spans="1:20" s="409" customFormat="1" ht="42.75">
      <c r="B189" s="738"/>
      <c r="C189" s="646" t="s">
        <v>613</v>
      </c>
      <c r="D189" s="736"/>
      <c r="E189" s="736"/>
      <c r="F189" s="775"/>
      <c r="G189" s="737"/>
      <c r="I189" s="688"/>
      <c r="J189" s="688"/>
      <c r="K189" s="688"/>
      <c r="L189" s="688"/>
      <c r="M189" s="688"/>
      <c r="N189" s="688"/>
      <c r="O189" s="688"/>
      <c r="P189" s="688"/>
      <c r="Q189" s="688"/>
      <c r="R189" s="688"/>
      <c r="S189" s="688"/>
      <c r="T189" s="688"/>
    </row>
    <row r="190" spans="1:20" s="409" customFormat="1">
      <c r="B190" s="738"/>
      <c r="C190" s="646" t="s">
        <v>614</v>
      </c>
      <c r="D190" s="736"/>
      <c r="E190" s="736"/>
      <c r="F190" s="775"/>
      <c r="G190" s="737"/>
      <c r="I190" s="688"/>
      <c r="J190" s="688"/>
      <c r="K190" s="688"/>
      <c r="L190" s="688"/>
      <c r="M190" s="688"/>
      <c r="N190" s="688"/>
      <c r="O190" s="688"/>
      <c r="P190" s="688"/>
      <c r="Q190" s="688"/>
      <c r="R190" s="688"/>
      <c r="S190" s="688"/>
      <c r="T190" s="688"/>
    </row>
    <row r="191" spans="1:20" s="409" customFormat="1" ht="16.5">
      <c r="B191" s="738"/>
      <c r="C191" s="646" t="s">
        <v>615</v>
      </c>
      <c r="D191" s="736"/>
      <c r="E191" s="736"/>
      <c r="F191" s="775"/>
      <c r="G191" s="737"/>
      <c r="I191" s="688"/>
      <c r="J191" s="688"/>
      <c r="K191" s="688"/>
      <c r="L191" s="688"/>
      <c r="M191" s="688"/>
      <c r="N191" s="688"/>
      <c r="O191" s="688"/>
      <c r="P191" s="688"/>
      <c r="Q191" s="688"/>
      <c r="R191" s="688"/>
      <c r="S191" s="688"/>
      <c r="T191" s="688"/>
    </row>
    <row r="192" spans="1:20" s="638" customFormat="1">
      <c r="B192" s="656"/>
      <c r="C192" s="646"/>
      <c r="F192" s="1127"/>
      <c r="G192" s="636"/>
      <c r="I192" s="639"/>
      <c r="J192" s="639"/>
      <c r="K192" s="639"/>
      <c r="L192" s="639"/>
      <c r="M192" s="639"/>
      <c r="N192" s="639"/>
      <c r="O192" s="639"/>
      <c r="P192" s="639"/>
      <c r="Q192" s="639"/>
      <c r="R192" s="639"/>
      <c r="S192" s="639"/>
      <c r="T192" s="639"/>
    </row>
    <row r="193" spans="2:20" s="409" customFormat="1" ht="16.5">
      <c r="B193" s="738"/>
      <c r="C193" s="739"/>
      <c r="D193" s="658" t="s">
        <v>616</v>
      </c>
      <c r="E193" s="659">
        <v>8</v>
      </c>
      <c r="F193" s="1134"/>
      <c r="G193" s="740">
        <f>E193*F193</f>
        <v>0</v>
      </c>
      <c r="I193" s="688"/>
      <c r="J193" s="661"/>
      <c r="K193" s="688"/>
      <c r="L193" s="688"/>
      <c r="M193" s="688"/>
      <c r="N193" s="688"/>
      <c r="O193" s="688"/>
      <c r="P193" s="688"/>
      <c r="Q193" s="688"/>
      <c r="R193" s="688"/>
      <c r="S193" s="688"/>
      <c r="T193" s="688"/>
    </row>
    <row r="194" spans="2:20" s="638" customFormat="1">
      <c r="B194" s="731"/>
      <c r="C194" s="639"/>
      <c r="D194" s="732"/>
      <c r="E194" s="733"/>
      <c r="F194" s="1128"/>
      <c r="G194" s="664"/>
      <c r="H194" s="639"/>
      <c r="I194" s="639"/>
      <c r="J194" s="741"/>
      <c r="K194" s="639"/>
      <c r="L194" s="639"/>
      <c r="M194" s="639"/>
      <c r="N194" s="639"/>
      <c r="O194" s="639"/>
      <c r="P194" s="639"/>
      <c r="Q194" s="639"/>
      <c r="R194" s="639"/>
      <c r="S194" s="639"/>
      <c r="T194" s="639"/>
    </row>
    <row r="195" spans="2:20" s="638" customFormat="1" ht="28.5">
      <c r="B195" s="86">
        <v>5</v>
      </c>
      <c r="C195" s="646" t="s">
        <v>617</v>
      </c>
      <c r="F195" s="1127"/>
      <c r="G195" s="636"/>
      <c r="I195" s="639"/>
      <c r="J195" s="639"/>
      <c r="K195" s="639"/>
      <c r="L195" s="639"/>
      <c r="M195" s="639"/>
      <c r="N195" s="639"/>
      <c r="O195" s="639"/>
      <c r="P195" s="639"/>
      <c r="Q195" s="639"/>
      <c r="R195" s="639"/>
      <c r="S195" s="639"/>
      <c r="T195" s="639"/>
    </row>
    <row r="196" spans="2:20" s="638" customFormat="1" ht="42.75">
      <c r="B196" s="656"/>
      <c r="C196" s="646" t="s">
        <v>618</v>
      </c>
      <c r="F196" s="1127"/>
      <c r="G196" s="636"/>
      <c r="I196" s="639"/>
      <c r="J196" s="639"/>
      <c r="K196" s="639"/>
      <c r="L196" s="639"/>
      <c r="M196" s="639"/>
      <c r="N196" s="639"/>
      <c r="O196" s="639"/>
      <c r="P196" s="639"/>
      <c r="Q196" s="639"/>
      <c r="R196" s="639"/>
      <c r="S196" s="639"/>
      <c r="T196" s="639"/>
    </row>
    <row r="197" spans="2:20" s="638" customFormat="1">
      <c r="B197" s="656"/>
      <c r="C197" s="646" t="s">
        <v>614</v>
      </c>
      <c r="F197" s="1127"/>
      <c r="G197" s="636"/>
      <c r="I197" s="639"/>
      <c r="J197" s="639"/>
      <c r="K197" s="639"/>
      <c r="L197" s="639"/>
      <c r="M197" s="639"/>
      <c r="N197" s="639"/>
      <c r="O197" s="639"/>
      <c r="P197" s="639"/>
      <c r="Q197" s="639"/>
      <c r="R197" s="639"/>
      <c r="S197" s="639"/>
      <c r="T197" s="639"/>
    </row>
    <row r="198" spans="2:20" s="638" customFormat="1" ht="16.5">
      <c r="B198" s="656"/>
      <c r="C198" s="646" t="s">
        <v>615</v>
      </c>
      <c r="F198" s="1127"/>
      <c r="G198" s="636"/>
      <c r="I198" s="639"/>
      <c r="J198" s="639"/>
      <c r="K198" s="639"/>
      <c r="L198" s="639"/>
      <c r="M198" s="639"/>
      <c r="N198" s="639"/>
      <c r="O198" s="639"/>
      <c r="P198" s="639"/>
      <c r="Q198" s="639"/>
      <c r="R198" s="639"/>
      <c r="S198" s="639"/>
      <c r="T198" s="639"/>
    </row>
    <row r="199" spans="2:20" s="638" customFormat="1">
      <c r="B199" s="656"/>
      <c r="C199" s="646"/>
      <c r="F199" s="1127"/>
      <c r="G199" s="636"/>
      <c r="I199" s="639"/>
      <c r="J199" s="639"/>
      <c r="K199" s="639"/>
      <c r="L199" s="639"/>
      <c r="M199" s="639"/>
      <c r="N199" s="639"/>
      <c r="O199" s="639"/>
      <c r="P199" s="639"/>
      <c r="Q199" s="639"/>
      <c r="R199" s="639"/>
      <c r="S199" s="639"/>
      <c r="T199" s="639"/>
    </row>
    <row r="200" spans="2:20" s="638" customFormat="1" ht="16.5">
      <c r="B200" s="656"/>
      <c r="C200" s="665"/>
      <c r="D200" s="658" t="s">
        <v>616</v>
      </c>
      <c r="E200" s="659">
        <v>12</v>
      </c>
      <c r="F200" s="1126"/>
      <c r="G200" s="660">
        <f>E200*F200</f>
        <v>0</v>
      </c>
      <c r="I200" s="639"/>
      <c r="J200" s="661"/>
      <c r="K200" s="639"/>
      <c r="L200" s="639"/>
      <c r="M200" s="639"/>
      <c r="N200" s="639"/>
      <c r="O200" s="639"/>
      <c r="P200" s="639"/>
      <c r="Q200" s="639"/>
      <c r="R200" s="639"/>
      <c r="S200" s="639"/>
      <c r="T200" s="639"/>
    </row>
    <row r="201" spans="2:20" s="638" customFormat="1">
      <c r="B201" s="656"/>
      <c r="C201" s="639"/>
      <c r="D201" s="633"/>
      <c r="E201" s="663"/>
      <c r="F201" s="1128"/>
      <c r="G201" s="664"/>
      <c r="I201" s="639"/>
      <c r="J201" s="613"/>
      <c r="K201" s="639"/>
      <c r="L201" s="639"/>
      <c r="M201" s="639"/>
      <c r="N201" s="639"/>
      <c r="O201" s="639"/>
      <c r="P201" s="639"/>
      <c r="Q201" s="639"/>
      <c r="R201" s="639"/>
      <c r="S201" s="639"/>
      <c r="T201" s="639"/>
    </row>
    <row r="202" spans="2:20" s="638" customFormat="1" ht="28.5">
      <c r="B202" s="86">
        <v>6</v>
      </c>
      <c r="C202" s="646" t="s">
        <v>619</v>
      </c>
      <c r="F202" s="1127"/>
      <c r="G202" s="636"/>
      <c r="I202" s="639"/>
      <c r="J202" s="639"/>
      <c r="K202" s="639"/>
      <c r="L202" s="639"/>
      <c r="M202" s="639"/>
      <c r="N202" s="639"/>
      <c r="O202" s="639"/>
      <c r="P202" s="639"/>
      <c r="Q202" s="639"/>
      <c r="R202" s="639"/>
      <c r="S202" s="639"/>
      <c r="T202" s="639"/>
    </row>
    <row r="203" spans="2:20" s="638" customFormat="1" ht="85.5">
      <c r="B203" s="656"/>
      <c r="C203" s="646" t="s">
        <v>620</v>
      </c>
      <c r="F203" s="1127"/>
      <c r="G203" s="636"/>
      <c r="I203" s="639"/>
      <c r="J203" s="639"/>
      <c r="K203" s="639"/>
      <c r="L203" s="639"/>
      <c r="M203" s="639"/>
      <c r="N203" s="639"/>
      <c r="O203" s="639"/>
      <c r="P203" s="639"/>
      <c r="Q203" s="639"/>
      <c r="R203" s="639"/>
      <c r="S203" s="639"/>
      <c r="T203" s="639"/>
    </row>
    <row r="204" spans="2:20" s="638" customFormat="1" ht="42.75">
      <c r="B204" s="656"/>
      <c r="C204" s="646" t="s">
        <v>610</v>
      </c>
      <c r="F204" s="1127"/>
      <c r="G204" s="636"/>
      <c r="I204" s="639"/>
      <c r="J204" s="639"/>
      <c r="K204" s="639"/>
      <c r="L204" s="639"/>
      <c r="M204" s="639"/>
      <c r="N204" s="639"/>
      <c r="O204" s="639"/>
      <c r="P204" s="639"/>
      <c r="Q204" s="639"/>
      <c r="R204" s="639"/>
      <c r="S204" s="639"/>
      <c r="T204" s="639"/>
    </row>
    <row r="205" spans="2:20" s="638" customFormat="1" ht="16.5">
      <c r="B205" s="656"/>
      <c r="C205" s="646" t="s">
        <v>621</v>
      </c>
      <c r="F205" s="1127"/>
      <c r="G205" s="636"/>
      <c r="I205" s="639"/>
      <c r="J205" s="639"/>
      <c r="K205" s="639"/>
      <c r="L205" s="639"/>
      <c r="M205" s="639"/>
      <c r="N205" s="639"/>
      <c r="O205" s="639"/>
      <c r="P205" s="639"/>
      <c r="Q205" s="639"/>
      <c r="R205" s="639"/>
      <c r="S205" s="639"/>
      <c r="T205" s="639"/>
    </row>
    <row r="206" spans="2:20" s="638" customFormat="1" ht="16.5">
      <c r="B206" s="656"/>
      <c r="C206" s="665"/>
      <c r="D206" s="658" t="s">
        <v>536</v>
      </c>
      <c r="E206" s="682">
        <v>15</v>
      </c>
      <c r="F206" s="1126"/>
      <c r="G206" s="660">
        <f>E206*F206</f>
        <v>0</v>
      </c>
      <c r="I206" s="639"/>
      <c r="J206" s="639"/>
      <c r="K206" s="742"/>
      <c r="L206" s="639"/>
      <c r="M206" s="639"/>
      <c r="N206" s="639"/>
      <c r="O206" s="639"/>
      <c r="P206" s="639"/>
      <c r="Q206" s="639"/>
      <c r="R206" s="639"/>
      <c r="S206" s="639"/>
      <c r="T206" s="639"/>
    </row>
    <row r="207" spans="2:20" s="638" customFormat="1">
      <c r="B207" s="86"/>
      <c r="F207" s="1127"/>
      <c r="G207" s="636"/>
      <c r="I207" s="639"/>
      <c r="J207" s="639"/>
      <c r="K207" s="639"/>
      <c r="L207" s="639"/>
      <c r="M207" s="639"/>
      <c r="N207" s="639"/>
      <c r="O207" s="639"/>
      <c r="P207" s="639"/>
      <c r="Q207" s="639"/>
      <c r="R207" s="639"/>
      <c r="S207" s="639"/>
      <c r="T207" s="639"/>
    </row>
    <row r="208" spans="2:20" s="638" customFormat="1" ht="15">
      <c r="B208" s="666" t="s">
        <v>595</v>
      </c>
      <c r="C208" s="717" t="s">
        <v>622</v>
      </c>
      <c r="D208" s="668"/>
      <c r="E208" s="718"/>
      <c r="F208" s="1129"/>
      <c r="G208" s="719">
        <f>SUM(G168:G206)</f>
        <v>0</v>
      </c>
      <c r="I208" s="639"/>
      <c r="J208" s="639"/>
      <c r="K208" s="639"/>
      <c r="L208" s="639"/>
      <c r="M208" s="639"/>
      <c r="N208" s="639"/>
      <c r="O208" s="639"/>
      <c r="P208" s="639"/>
      <c r="Q208" s="639"/>
      <c r="R208" s="639"/>
      <c r="S208" s="639"/>
      <c r="T208" s="639"/>
    </row>
    <row r="209" spans="2:20" s="638" customFormat="1">
      <c r="B209" s="86"/>
      <c r="F209" s="1127"/>
      <c r="G209" s="636"/>
      <c r="I209" s="639"/>
      <c r="J209" s="639"/>
      <c r="K209" s="639"/>
      <c r="L209" s="639"/>
      <c r="M209" s="639"/>
      <c r="N209" s="639"/>
      <c r="O209" s="639"/>
      <c r="P209" s="639"/>
      <c r="Q209" s="639"/>
      <c r="R209" s="639"/>
      <c r="S209" s="639"/>
      <c r="T209" s="639"/>
    </row>
    <row r="210" spans="2:20" s="638" customFormat="1">
      <c r="B210" s="86"/>
      <c r="F210" s="1127"/>
      <c r="G210" s="636"/>
      <c r="I210" s="639"/>
      <c r="J210" s="639"/>
      <c r="K210" s="639"/>
      <c r="L210" s="639"/>
      <c r="M210" s="639"/>
      <c r="N210" s="639"/>
      <c r="O210" s="639"/>
      <c r="P210" s="639"/>
      <c r="Q210" s="639"/>
      <c r="R210" s="639"/>
      <c r="S210" s="639"/>
      <c r="T210" s="639"/>
    </row>
    <row r="211" spans="2:20" s="638" customFormat="1" ht="42.75">
      <c r="B211" s="650" t="s">
        <v>623</v>
      </c>
      <c r="C211" s="650" t="s">
        <v>624</v>
      </c>
      <c r="D211" s="652" t="s">
        <v>237</v>
      </c>
      <c r="E211" s="653" t="s">
        <v>304</v>
      </c>
      <c r="F211" s="1130" t="s">
        <v>306</v>
      </c>
      <c r="G211" s="655" t="s">
        <v>512</v>
      </c>
      <c r="I211" s="639"/>
      <c r="J211" s="639"/>
      <c r="K211" s="639"/>
      <c r="L211" s="639"/>
      <c r="M211" s="639"/>
      <c r="N211" s="639"/>
      <c r="O211" s="639"/>
      <c r="P211" s="639"/>
      <c r="Q211" s="639"/>
      <c r="R211" s="639"/>
      <c r="S211" s="639"/>
      <c r="T211" s="639"/>
    </row>
    <row r="212" spans="2:20" s="638" customFormat="1" ht="15.75">
      <c r="B212" s="743"/>
      <c r="C212" s="743"/>
      <c r="D212" s="744"/>
      <c r="E212" s="745"/>
      <c r="F212" s="1139"/>
      <c r="G212" s="746"/>
      <c r="I212" s="639"/>
      <c r="J212" s="639"/>
      <c r="K212" s="639"/>
      <c r="L212" s="639"/>
      <c r="M212" s="661"/>
      <c r="N212" s="661"/>
      <c r="O212" s="661"/>
      <c r="P212" s="661"/>
      <c r="Q212" s="639"/>
      <c r="R212" s="639"/>
      <c r="S212" s="639"/>
      <c r="T212" s="639"/>
    </row>
    <row r="213" spans="2:20" s="409" customFormat="1" ht="28.5">
      <c r="B213" s="747">
        <v>1</v>
      </c>
      <c r="C213" s="86" t="s">
        <v>625</v>
      </c>
      <c r="D213" s="748"/>
      <c r="E213" s="749"/>
      <c r="F213" s="1140"/>
      <c r="G213" s="750"/>
      <c r="I213" s="751"/>
      <c r="J213" s="688"/>
      <c r="K213" s="688"/>
      <c r="L213" s="688"/>
      <c r="M213" s="688"/>
      <c r="N213" s="688"/>
      <c r="O213" s="688"/>
      <c r="P213" s="688"/>
      <c r="Q213" s="688"/>
      <c r="R213" s="688"/>
      <c r="S213" s="688"/>
      <c r="T213" s="688"/>
    </row>
    <row r="214" spans="2:20" s="409" customFormat="1" ht="43.5">
      <c r="B214" s="752"/>
      <c r="C214" s="646" t="s">
        <v>626</v>
      </c>
      <c r="D214" s="748"/>
      <c r="E214" s="749"/>
      <c r="F214" s="1140"/>
      <c r="G214" s="750"/>
      <c r="I214" s="751"/>
      <c r="J214" s="688"/>
      <c r="K214" s="688"/>
      <c r="L214" s="688"/>
      <c r="M214" s="688"/>
      <c r="N214" s="688"/>
      <c r="O214" s="688"/>
      <c r="P214" s="688"/>
      <c r="Q214" s="688"/>
      <c r="R214" s="688"/>
      <c r="S214" s="688"/>
      <c r="T214" s="688"/>
    </row>
    <row r="215" spans="2:20" ht="156.75">
      <c r="B215" s="638"/>
      <c r="C215" s="643" t="s">
        <v>491</v>
      </c>
      <c r="D215" s="638"/>
      <c r="E215" s="638"/>
      <c r="F215" s="1141"/>
      <c r="G215"/>
    </row>
    <row r="216" spans="2:20" ht="42.75">
      <c r="B216" s="638"/>
      <c r="C216" s="643" t="s">
        <v>492</v>
      </c>
      <c r="D216" s="638"/>
      <c r="E216" s="638"/>
      <c r="F216" s="1141"/>
      <c r="G216"/>
    </row>
    <row r="217" spans="2:20" s="409" customFormat="1" ht="57">
      <c r="B217" s="752"/>
      <c r="C217" s="646" t="s">
        <v>627</v>
      </c>
      <c r="D217" s="748"/>
      <c r="E217" s="749"/>
      <c r="F217" s="1140"/>
      <c r="G217" s="750"/>
      <c r="I217" s="751"/>
      <c r="J217" s="688"/>
      <c r="K217" s="688"/>
      <c r="L217" s="688"/>
      <c r="M217" s="688"/>
      <c r="N217" s="688"/>
      <c r="O217" s="688"/>
      <c r="P217" s="688"/>
      <c r="Q217" s="688"/>
      <c r="R217" s="688"/>
      <c r="S217" s="688"/>
      <c r="T217" s="688"/>
    </row>
    <row r="218" spans="2:20" s="409" customFormat="1" ht="42.75">
      <c r="B218" s="752"/>
      <c r="C218" s="646" t="s">
        <v>628</v>
      </c>
      <c r="D218" s="748"/>
      <c r="E218" s="749"/>
      <c r="F218" s="1140"/>
      <c r="G218" s="750"/>
      <c r="I218" s="751"/>
      <c r="J218" s="688"/>
      <c r="K218" s="688"/>
      <c r="L218" s="688"/>
      <c r="M218" s="688"/>
      <c r="N218" s="688"/>
      <c r="O218" s="688"/>
      <c r="P218" s="688"/>
      <c r="Q218" s="688"/>
      <c r="R218" s="688"/>
      <c r="S218" s="688"/>
      <c r="T218" s="688"/>
    </row>
    <row r="219" spans="2:20" s="409" customFormat="1">
      <c r="B219" s="752"/>
      <c r="C219" s="646" t="s">
        <v>162</v>
      </c>
      <c r="D219" s="748"/>
      <c r="E219" s="749"/>
      <c r="F219" s="1140"/>
      <c r="G219" s="750"/>
      <c r="I219" s="751"/>
      <c r="J219" s="688"/>
      <c r="K219" s="688"/>
      <c r="L219" s="688"/>
      <c r="M219" s="688"/>
      <c r="N219" s="688"/>
      <c r="O219" s="688"/>
      <c r="P219" s="688"/>
      <c r="Q219" s="688"/>
      <c r="R219" s="688"/>
      <c r="S219" s="688"/>
      <c r="T219" s="688"/>
    </row>
    <row r="220" spans="2:20" s="409" customFormat="1">
      <c r="B220" s="752"/>
      <c r="C220" s="646"/>
      <c r="D220" s="748"/>
      <c r="E220" s="749"/>
      <c r="F220" s="1140"/>
      <c r="G220" s="750"/>
      <c r="I220" s="751"/>
      <c r="J220" s="688"/>
      <c r="K220" s="688"/>
      <c r="L220" s="688"/>
      <c r="M220" s="688"/>
      <c r="N220" s="688"/>
      <c r="O220" s="688"/>
      <c r="P220" s="688"/>
      <c r="Q220" s="688"/>
      <c r="R220" s="688"/>
      <c r="S220" s="688"/>
      <c r="T220" s="688"/>
    </row>
    <row r="221" spans="2:20" s="409" customFormat="1">
      <c r="B221" s="752"/>
      <c r="C221" s="658" t="s">
        <v>629</v>
      </c>
      <c r="D221" s="662" t="s">
        <v>302</v>
      </c>
      <c r="E221" s="372">
        <v>27</v>
      </c>
      <c r="F221" s="1142"/>
      <c r="G221" s="660">
        <f>E221*F221</f>
        <v>0</v>
      </c>
      <c r="I221" s="751"/>
      <c r="J221" s="580"/>
      <c r="K221" s="580"/>
      <c r="L221" s="688"/>
      <c r="M221" s="688"/>
      <c r="N221" s="688"/>
      <c r="O221" s="688"/>
      <c r="P221" s="688"/>
      <c r="Q221" s="688"/>
      <c r="R221" s="688"/>
      <c r="S221" s="688"/>
      <c r="T221" s="688"/>
    </row>
    <row r="222" spans="2:20" ht="12.75">
      <c r="F222" s="1143"/>
      <c r="G222"/>
    </row>
    <row r="223" spans="2:20" s="638" customFormat="1" ht="28.5">
      <c r="B223" s="86">
        <v>2</v>
      </c>
      <c r="C223" s="646" t="s">
        <v>630</v>
      </c>
      <c r="F223" s="1127"/>
      <c r="G223" s="636"/>
      <c r="I223" s="639"/>
      <c r="J223" s="639"/>
      <c r="K223" s="639"/>
      <c r="L223" s="639"/>
      <c r="M223" s="639"/>
      <c r="N223" s="639"/>
      <c r="O223" s="639"/>
      <c r="P223" s="639"/>
      <c r="Q223" s="639"/>
      <c r="R223" s="639"/>
      <c r="S223" s="639"/>
      <c r="T223" s="639"/>
    </row>
    <row r="224" spans="2:20" s="638" customFormat="1" ht="42.75">
      <c r="B224" s="656"/>
      <c r="C224" s="657" t="s">
        <v>631</v>
      </c>
      <c r="F224" s="1141"/>
      <c r="I224" s="661"/>
      <c r="J224" s="753"/>
      <c r="K224" s="753"/>
      <c r="L224" s="639"/>
      <c r="M224" s="639"/>
      <c r="N224" s="639"/>
      <c r="O224" s="639"/>
      <c r="P224" s="639"/>
      <c r="Q224" s="639"/>
      <c r="R224" s="639"/>
      <c r="S224" s="639"/>
      <c r="T224" s="639"/>
    </row>
    <row r="225" spans="1:26" s="638" customFormat="1">
      <c r="B225" s="656"/>
      <c r="C225" s="646" t="s">
        <v>632</v>
      </c>
      <c r="F225" s="1127"/>
      <c r="G225" s="636"/>
      <c r="I225" s="639"/>
      <c r="J225" s="639"/>
      <c r="K225" s="639"/>
      <c r="L225" s="639"/>
      <c r="M225" s="639"/>
      <c r="N225" s="639"/>
      <c r="O225" s="639"/>
      <c r="P225" s="639"/>
      <c r="Q225" s="639"/>
      <c r="R225" s="639"/>
      <c r="S225" s="639"/>
      <c r="T225" s="639"/>
    </row>
    <row r="226" spans="1:26" s="638" customFormat="1" ht="9" customHeight="1">
      <c r="B226" s="656"/>
      <c r="C226" s="646"/>
      <c r="F226" s="1127"/>
      <c r="G226" s="636"/>
      <c r="I226" s="639"/>
      <c r="J226" s="639"/>
      <c r="K226" s="639"/>
      <c r="L226" s="639"/>
      <c r="M226" s="639"/>
      <c r="N226" s="639"/>
      <c r="O226" s="639"/>
      <c r="P226" s="639"/>
      <c r="Q226" s="639"/>
      <c r="R226" s="639"/>
      <c r="S226" s="639"/>
      <c r="T226" s="639"/>
    </row>
    <row r="227" spans="1:26" s="754" customFormat="1">
      <c r="A227" s="736"/>
      <c r="B227" s="738"/>
      <c r="C227" s="739" t="s">
        <v>633</v>
      </c>
      <c r="D227" s="658" t="s">
        <v>302</v>
      </c>
      <c r="E227" s="659">
        <v>9</v>
      </c>
      <c r="F227" s="1126"/>
      <c r="G227" s="660">
        <f>E227*F227</f>
        <v>0</v>
      </c>
      <c r="I227" s="355"/>
      <c r="J227" s="575"/>
      <c r="K227" s="355"/>
      <c r="L227" s="601"/>
      <c r="M227" s="572"/>
      <c r="N227" s="572"/>
      <c r="O227" s="572"/>
      <c r="P227" s="572"/>
      <c r="Q227" s="572"/>
      <c r="R227" s="572"/>
      <c r="S227" s="572"/>
      <c r="T227" s="572"/>
      <c r="U227" s="572"/>
      <c r="V227" s="572"/>
      <c r="W227" s="572"/>
      <c r="X227" s="572"/>
      <c r="Y227" s="572"/>
      <c r="Z227" s="572"/>
    </row>
    <row r="228" spans="1:26" s="754" customFormat="1">
      <c r="A228" s="736"/>
      <c r="B228" s="738"/>
      <c r="C228" s="755" t="s">
        <v>634</v>
      </c>
      <c r="D228" s="658" t="s">
        <v>302</v>
      </c>
      <c r="E228" s="659">
        <v>24</v>
      </c>
      <c r="F228" s="1126"/>
      <c r="G228" s="660">
        <f>E228*F228</f>
        <v>0</v>
      </c>
      <c r="I228" s="355"/>
      <c r="J228" s="575"/>
      <c r="K228" s="355"/>
      <c r="L228" s="601"/>
      <c r="M228" s="674"/>
      <c r="N228" s="674"/>
      <c r="O228" s="572"/>
      <c r="P228" s="572"/>
      <c r="Q228" s="572"/>
      <c r="R228" s="572"/>
      <c r="S228" s="572"/>
      <c r="T228" s="572"/>
      <c r="U228" s="572"/>
      <c r="V228" s="572"/>
      <c r="W228" s="572"/>
      <c r="X228" s="572"/>
      <c r="Y228" s="572"/>
      <c r="Z228" s="572"/>
    </row>
    <row r="229" spans="1:26" s="638" customFormat="1">
      <c r="B229" s="656"/>
      <c r="C229" s="639"/>
      <c r="D229" s="633"/>
      <c r="E229" s="699"/>
      <c r="F229" s="1128"/>
      <c r="G229" s="664"/>
      <c r="I229" s="639"/>
      <c r="J229" s="639"/>
      <c r="K229" s="639"/>
      <c r="L229" s="639"/>
      <c r="M229" s="639"/>
      <c r="N229" s="639"/>
      <c r="O229" s="639"/>
      <c r="P229" s="639"/>
      <c r="Q229" s="639"/>
      <c r="R229" s="639"/>
      <c r="S229" s="639"/>
      <c r="T229" s="639"/>
    </row>
    <row r="230" spans="1:26" s="638" customFormat="1" ht="30" customHeight="1">
      <c r="B230" s="86">
        <v>3</v>
      </c>
      <c r="C230" s="646" t="s">
        <v>635</v>
      </c>
      <c r="F230" s="1127"/>
      <c r="G230" s="636"/>
      <c r="I230" s="639"/>
      <c r="J230" s="639"/>
      <c r="K230" s="639"/>
      <c r="L230" s="639"/>
      <c r="M230" s="639"/>
      <c r="N230" s="639"/>
      <c r="O230" s="639"/>
      <c r="P230" s="639"/>
      <c r="Q230" s="639"/>
      <c r="R230" s="639"/>
      <c r="S230" s="639"/>
      <c r="T230" s="639"/>
    </row>
    <row r="231" spans="1:26" s="638" customFormat="1" ht="72">
      <c r="B231" s="656"/>
      <c r="C231" s="756" t="s">
        <v>636</v>
      </c>
      <c r="F231" s="1127"/>
      <c r="G231" s="636"/>
      <c r="I231" s="639"/>
      <c r="J231" s="645"/>
      <c r="K231" s="644"/>
      <c r="L231" s="644"/>
      <c r="M231" s="639"/>
      <c r="N231" s="639"/>
      <c r="O231" s="639"/>
      <c r="P231" s="639"/>
      <c r="Q231" s="639"/>
      <c r="R231" s="639"/>
      <c r="S231" s="639"/>
      <c r="T231" s="639"/>
    </row>
    <row r="232" spans="1:26" s="638" customFormat="1">
      <c r="B232" s="656"/>
      <c r="C232" s="756" t="s">
        <v>637</v>
      </c>
      <c r="F232" s="1127"/>
      <c r="G232" s="636"/>
      <c r="I232" s="639"/>
      <c r="J232" s="639"/>
      <c r="K232" s="639"/>
      <c r="L232" s="639"/>
      <c r="M232" s="639"/>
      <c r="N232" s="639"/>
      <c r="O232" s="639"/>
      <c r="P232" s="639"/>
      <c r="Q232" s="639"/>
      <c r="R232" s="639"/>
      <c r="S232" s="639"/>
      <c r="T232" s="639"/>
    </row>
    <row r="233" spans="1:26" s="638" customFormat="1" ht="7.5" customHeight="1">
      <c r="B233" s="656"/>
      <c r="C233" s="756"/>
      <c r="F233" s="1127"/>
      <c r="G233" s="636"/>
      <c r="I233" s="639"/>
      <c r="J233" s="639"/>
      <c r="K233" s="639"/>
      <c r="L233" s="639"/>
      <c r="M233" s="639"/>
      <c r="N233" s="639"/>
      <c r="O233" s="639"/>
      <c r="P233" s="639"/>
      <c r="Q233" s="639"/>
      <c r="R233" s="639"/>
      <c r="S233" s="639"/>
      <c r="T233" s="639"/>
    </row>
    <row r="234" spans="1:26" s="638" customFormat="1">
      <c r="B234" s="656"/>
      <c r="C234" s="732" t="s">
        <v>638</v>
      </c>
      <c r="F234" s="1127"/>
      <c r="G234" s="636"/>
      <c r="I234" s="639"/>
      <c r="J234" s="639"/>
      <c r="K234" s="639"/>
      <c r="L234" s="639"/>
      <c r="M234" s="639"/>
      <c r="N234" s="639"/>
      <c r="O234" s="639"/>
      <c r="P234" s="639"/>
      <c r="Q234" s="639"/>
      <c r="R234" s="639"/>
      <c r="S234" s="639"/>
      <c r="T234" s="639"/>
    </row>
    <row r="235" spans="1:26" s="638" customFormat="1">
      <c r="B235" s="656"/>
      <c r="C235" s="658" t="s">
        <v>639</v>
      </c>
      <c r="D235" s="658" t="s">
        <v>302</v>
      </c>
      <c r="E235" s="682">
        <v>1</v>
      </c>
      <c r="F235" s="1126"/>
      <c r="G235" s="660">
        <f>E235*F235</f>
        <v>0</v>
      </c>
      <c r="I235" s="639"/>
      <c r="J235" s="639"/>
      <c r="K235" s="639"/>
      <c r="L235" s="639"/>
      <c r="M235" s="639"/>
      <c r="N235" s="639"/>
      <c r="O235" s="639"/>
      <c r="P235" s="639"/>
      <c r="Q235" s="639"/>
      <c r="R235" s="639"/>
      <c r="S235" s="639"/>
      <c r="T235" s="639"/>
    </row>
    <row r="236" spans="1:26" s="638" customFormat="1">
      <c r="B236" s="656"/>
      <c r="C236" s="658" t="s">
        <v>640</v>
      </c>
      <c r="D236" s="658" t="s">
        <v>302</v>
      </c>
      <c r="E236" s="682">
        <v>1</v>
      </c>
      <c r="F236" s="1126"/>
      <c r="G236" s="660">
        <f>E236*F236</f>
        <v>0</v>
      </c>
      <c r="I236" s="639"/>
      <c r="J236" s="639"/>
      <c r="K236" s="639"/>
      <c r="L236" s="639"/>
      <c r="M236" s="639"/>
      <c r="N236" s="639"/>
      <c r="O236" s="639"/>
      <c r="P236" s="639"/>
      <c r="Q236" s="639"/>
      <c r="R236" s="639"/>
      <c r="S236" s="639"/>
      <c r="T236" s="639"/>
    </row>
    <row r="237" spans="1:26" s="638" customFormat="1" ht="6.75" customHeight="1">
      <c r="B237" s="656"/>
      <c r="C237" s="633"/>
      <c r="D237" s="633"/>
      <c r="E237" s="699"/>
      <c r="F237" s="1128"/>
      <c r="G237" s="664"/>
      <c r="I237" s="639"/>
      <c r="J237" s="639"/>
      <c r="K237" s="639"/>
      <c r="L237" s="639"/>
      <c r="M237" s="639"/>
      <c r="N237" s="639"/>
      <c r="O237" s="639"/>
      <c r="P237" s="639"/>
      <c r="Q237" s="639"/>
      <c r="R237" s="639"/>
      <c r="S237" s="639"/>
      <c r="T237" s="639"/>
    </row>
    <row r="238" spans="1:26" s="638" customFormat="1">
      <c r="B238" s="656"/>
      <c r="C238" s="732" t="s">
        <v>641</v>
      </c>
      <c r="F238" s="1127"/>
      <c r="G238" s="636"/>
      <c r="I238" s="639"/>
      <c r="J238" s="639"/>
      <c r="K238" s="639"/>
      <c r="L238" s="639"/>
      <c r="M238" s="639"/>
      <c r="N238" s="639"/>
      <c r="O238" s="639"/>
      <c r="P238" s="639"/>
      <c r="Q238" s="639"/>
      <c r="R238" s="639"/>
      <c r="S238" s="639"/>
      <c r="T238" s="639"/>
    </row>
    <row r="239" spans="1:26" s="638" customFormat="1">
      <c r="B239" s="656"/>
      <c r="C239" s="658" t="s">
        <v>642</v>
      </c>
      <c r="D239" s="658" t="s">
        <v>302</v>
      </c>
      <c r="E239" s="682">
        <v>1</v>
      </c>
      <c r="F239" s="1126"/>
      <c r="G239" s="660">
        <f>E239*F239</f>
        <v>0</v>
      </c>
      <c r="I239" s="639"/>
      <c r="J239" s="639"/>
      <c r="K239" s="639"/>
      <c r="L239" s="639"/>
      <c r="M239" s="639"/>
      <c r="N239" s="639"/>
      <c r="O239" s="639"/>
      <c r="P239" s="639"/>
      <c r="Q239" s="639"/>
      <c r="R239" s="639"/>
      <c r="S239" s="639"/>
      <c r="T239" s="639"/>
    </row>
    <row r="240" spans="1:26" s="677" customFormat="1" ht="15" customHeight="1">
      <c r="B240" s="757"/>
      <c r="F240" s="1144"/>
      <c r="G240" s="758"/>
      <c r="I240" s="648"/>
      <c r="J240" s="648"/>
      <c r="K240" s="648"/>
      <c r="L240" s="648"/>
      <c r="M240" s="648"/>
      <c r="N240" s="648"/>
      <c r="O240" s="648"/>
      <c r="P240" s="648"/>
      <c r="Q240" s="648"/>
      <c r="R240" s="648"/>
      <c r="S240" s="648"/>
      <c r="T240" s="648"/>
    </row>
    <row r="241" spans="2:20" s="677" customFormat="1" ht="42.75">
      <c r="B241" s="675">
        <v>4</v>
      </c>
      <c r="C241" s="676" t="s">
        <v>643</v>
      </c>
      <c r="D241" s="638"/>
      <c r="E241" s="638"/>
      <c r="F241" s="1127"/>
      <c r="G241" s="636"/>
      <c r="I241" s="648"/>
      <c r="J241" s="648"/>
      <c r="K241" s="648"/>
      <c r="L241" s="648"/>
      <c r="M241" s="648"/>
      <c r="N241" s="648"/>
      <c r="O241" s="648"/>
      <c r="P241" s="648"/>
      <c r="Q241" s="648"/>
      <c r="R241" s="648"/>
      <c r="S241" s="648"/>
      <c r="T241" s="648"/>
    </row>
    <row r="242" spans="2:20" s="677" customFormat="1" ht="86.25">
      <c r="B242" s="656"/>
      <c r="C242" s="676" t="s">
        <v>644</v>
      </c>
      <c r="D242" s="638"/>
      <c r="E242" s="638"/>
      <c r="F242" s="1127"/>
      <c r="G242" s="636"/>
      <c r="I242" s="648"/>
      <c r="J242" s="759"/>
      <c r="K242" s="760"/>
      <c r="L242" s="760"/>
      <c r="M242" s="648"/>
      <c r="N242" s="648"/>
      <c r="O242" s="648"/>
      <c r="P242" s="648"/>
      <c r="Q242" s="648"/>
      <c r="R242" s="648"/>
      <c r="S242" s="648"/>
      <c r="T242" s="648"/>
    </row>
    <row r="243" spans="2:20" s="677" customFormat="1">
      <c r="B243" s="656"/>
      <c r="C243" s="676" t="s">
        <v>637</v>
      </c>
      <c r="D243" s="638"/>
      <c r="E243" s="638"/>
      <c r="F243" s="1127"/>
      <c r="G243" s="636"/>
      <c r="I243" s="648"/>
      <c r="J243" s="761"/>
      <c r="K243" s="648"/>
      <c r="L243" s="648"/>
      <c r="M243" s="648"/>
      <c r="N243" s="648"/>
      <c r="O243" s="648"/>
      <c r="P243" s="648"/>
      <c r="Q243" s="648"/>
      <c r="R243" s="648"/>
      <c r="S243" s="648"/>
      <c r="T243" s="648"/>
    </row>
    <row r="244" spans="2:20" s="677" customFormat="1">
      <c r="B244" s="656"/>
      <c r="C244" s="676"/>
      <c r="D244" s="638"/>
      <c r="E244" s="638"/>
      <c r="F244" s="1127"/>
      <c r="G244" s="636"/>
      <c r="I244" s="648"/>
      <c r="J244" s="761"/>
      <c r="K244" s="648"/>
      <c r="L244" s="648"/>
      <c r="M244" s="648"/>
      <c r="N244" s="648"/>
      <c r="O244" s="648"/>
      <c r="P244" s="648"/>
      <c r="Q244" s="648"/>
      <c r="R244" s="648"/>
      <c r="S244" s="648"/>
      <c r="T244" s="648"/>
    </row>
    <row r="245" spans="2:20" s="638" customFormat="1">
      <c r="B245" s="675"/>
      <c r="C245" s="676" t="s">
        <v>645</v>
      </c>
      <c r="E245" s="762"/>
      <c r="F245" s="1145"/>
      <c r="G245" s="763"/>
      <c r="I245" s="639"/>
      <c r="J245" s="639"/>
      <c r="K245" s="639"/>
      <c r="L245" s="639"/>
      <c r="M245" s="639"/>
      <c r="N245" s="639"/>
      <c r="O245" s="639"/>
      <c r="P245" s="639"/>
      <c r="Q245" s="639"/>
      <c r="R245" s="639"/>
      <c r="S245" s="639"/>
      <c r="T245" s="639"/>
    </row>
    <row r="246" spans="2:20" s="677" customFormat="1">
      <c r="B246" s="656"/>
      <c r="C246" s="681" t="s">
        <v>646</v>
      </c>
      <c r="D246" s="681" t="s">
        <v>302</v>
      </c>
      <c r="E246" s="682">
        <v>2</v>
      </c>
      <c r="F246" s="1126"/>
      <c r="G246" s="660">
        <f>E246*F246</f>
        <v>0</v>
      </c>
      <c r="I246" s="764"/>
      <c r="J246" s="648"/>
      <c r="K246" s="648"/>
      <c r="L246" s="648"/>
      <c r="M246" s="648"/>
      <c r="N246" s="648"/>
      <c r="O246" s="648"/>
      <c r="P246" s="648"/>
      <c r="Q246" s="648"/>
      <c r="R246" s="648"/>
      <c r="S246" s="648"/>
      <c r="T246" s="648"/>
    </row>
    <row r="247" spans="2:20" s="677" customFormat="1">
      <c r="B247" s="656"/>
      <c r="C247" s="765"/>
      <c r="D247" s="765"/>
      <c r="E247" s="699"/>
      <c r="F247" s="1128"/>
      <c r="G247" s="664"/>
      <c r="I247" s="764"/>
      <c r="J247" s="648"/>
      <c r="K247" s="648"/>
      <c r="L247" s="648"/>
      <c r="M247" s="648"/>
      <c r="N247" s="648"/>
      <c r="O247" s="648"/>
      <c r="P247" s="648"/>
      <c r="Q247" s="648"/>
      <c r="R247" s="648"/>
      <c r="S247" s="648"/>
      <c r="T247" s="648"/>
    </row>
    <row r="248" spans="2:20" s="638" customFormat="1">
      <c r="B248" s="656"/>
      <c r="C248" s="676" t="s">
        <v>647</v>
      </c>
      <c r="E248" s="763"/>
      <c r="F248" s="1145"/>
      <c r="G248" s="763"/>
      <c r="I248" s="766"/>
      <c r="J248" s="639"/>
      <c r="K248" s="639"/>
      <c r="L248" s="639"/>
      <c r="M248" s="639"/>
      <c r="N248" s="639"/>
      <c r="O248" s="639"/>
      <c r="P248" s="639"/>
      <c r="Q248" s="639"/>
      <c r="R248" s="639"/>
      <c r="S248" s="639"/>
      <c r="T248" s="639"/>
    </row>
    <row r="249" spans="2:20" s="638" customFormat="1">
      <c r="B249" s="656"/>
      <c r="C249" s="681" t="s">
        <v>646</v>
      </c>
      <c r="D249" s="681" t="s">
        <v>302</v>
      </c>
      <c r="E249" s="682">
        <v>3</v>
      </c>
      <c r="F249" s="1126"/>
      <c r="G249" s="660">
        <f>E249*F249</f>
        <v>0</v>
      </c>
      <c r="I249" s="766"/>
      <c r="J249" s="580"/>
      <c r="K249" s="580"/>
      <c r="L249" s="580"/>
      <c r="M249" s="639"/>
      <c r="N249" s="639"/>
      <c r="O249" s="639"/>
      <c r="P249" s="639"/>
      <c r="Q249" s="639"/>
      <c r="R249" s="639"/>
      <c r="S249" s="639"/>
      <c r="T249" s="639"/>
    </row>
    <row r="250" spans="2:20" s="677" customFormat="1">
      <c r="B250" s="767"/>
      <c r="C250" s="768"/>
      <c r="D250" s="768"/>
      <c r="E250" s="769"/>
      <c r="F250" s="1146"/>
      <c r="G250" s="770"/>
      <c r="I250" s="648"/>
      <c r="J250" s="648"/>
      <c r="K250" s="648"/>
      <c r="L250" s="648"/>
      <c r="M250" s="648"/>
      <c r="N250" s="648"/>
      <c r="O250" s="648"/>
      <c r="P250" s="648"/>
      <c r="Q250" s="648"/>
      <c r="R250" s="648"/>
      <c r="S250" s="648"/>
      <c r="T250" s="648"/>
    </row>
    <row r="251" spans="2:20" s="638" customFormat="1">
      <c r="B251" s="86"/>
      <c r="F251" s="1127"/>
      <c r="G251" s="636"/>
      <c r="I251" s="639"/>
      <c r="J251" s="639"/>
      <c r="K251" s="639"/>
      <c r="L251" s="639"/>
      <c r="M251" s="639"/>
      <c r="N251" s="639"/>
      <c r="O251" s="639"/>
      <c r="P251" s="639"/>
      <c r="Q251" s="639"/>
      <c r="R251" s="639"/>
      <c r="S251" s="639"/>
      <c r="T251" s="639"/>
    </row>
    <row r="252" spans="2:20" s="638" customFormat="1" ht="15">
      <c r="B252" s="666" t="s">
        <v>623</v>
      </c>
      <c r="C252" s="717" t="s">
        <v>648</v>
      </c>
      <c r="D252" s="668"/>
      <c r="E252" s="718"/>
      <c r="F252" s="1129"/>
      <c r="G252" s="719">
        <f>SUM(G221:G249)</f>
        <v>0</v>
      </c>
      <c r="I252" s="639"/>
      <c r="J252" s="639"/>
      <c r="K252" s="639"/>
      <c r="L252" s="639"/>
      <c r="M252" s="639"/>
      <c r="N252" s="639"/>
      <c r="O252" s="639"/>
      <c r="P252" s="639"/>
      <c r="Q252" s="639"/>
      <c r="R252" s="639"/>
      <c r="S252" s="639"/>
      <c r="T252" s="639"/>
    </row>
    <row r="253" spans="2:20" s="638" customFormat="1">
      <c r="B253" s="86"/>
      <c r="F253" s="1127"/>
      <c r="G253" s="636"/>
      <c r="I253" s="639"/>
      <c r="J253" s="639"/>
      <c r="K253" s="639"/>
      <c r="L253" s="639"/>
      <c r="M253" s="639"/>
      <c r="N253" s="639"/>
      <c r="O253" s="639"/>
      <c r="P253" s="639"/>
      <c r="Q253" s="639"/>
      <c r="R253" s="639"/>
      <c r="S253" s="639"/>
      <c r="T253" s="639"/>
    </row>
    <row r="254" spans="2:20" s="638" customFormat="1">
      <c r="B254" s="86"/>
      <c r="F254" s="1127"/>
      <c r="G254" s="636"/>
      <c r="I254" s="639"/>
      <c r="J254" s="639"/>
      <c r="K254" s="639"/>
      <c r="L254" s="639"/>
      <c r="M254" s="639"/>
      <c r="N254" s="639"/>
      <c r="O254" s="639"/>
      <c r="P254" s="639"/>
      <c r="Q254" s="639"/>
      <c r="R254" s="639"/>
      <c r="S254" s="639"/>
      <c r="T254" s="639"/>
    </row>
    <row r="255" spans="2:20" s="638" customFormat="1">
      <c r="B255" s="86"/>
      <c r="F255" s="1127"/>
      <c r="G255" s="636"/>
      <c r="I255" s="639"/>
      <c r="J255" s="639"/>
      <c r="K255" s="639"/>
      <c r="L255" s="639"/>
      <c r="M255" s="639"/>
      <c r="N255" s="639"/>
      <c r="O255" s="639"/>
      <c r="P255" s="639"/>
      <c r="Q255" s="639"/>
      <c r="R255" s="639"/>
      <c r="S255" s="639"/>
      <c r="T255" s="639"/>
    </row>
    <row r="256" spans="2:20" s="638" customFormat="1" ht="42.75">
      <c r="B256" s="650" t="s">
        <v>649</v>
      </c>
      <c r="C256" s="650" t="s">
        <v>650</v>
      </c>
      <c r="D256" s="652" t="s">
        <v>237</v>
      </c>
      <c r="E256" s="653" t="s">
        <v>304</v>
      </c>
      <c r="F256" s="1130" t="s">
        <v>306</v>
      </c>
      <c r="G256" s="655" t="s">
        <v>512</v>
      </c>
      <c r="I256" s="639"/>
      <c r="J256" s="639"/>
      <c r="K256" s="639"/>
      <c r="L256" s="639"/>
      <c r="M256" s="639"/>
      <c r="N256" s="639"/>
      <c r="O256" s="639"/>
      <c r="P256" s="639"/>
      <c r="Q256" s="639"/>
      <c r="R256" s="639"/>
      <c r="S256" s="639"/>
      <c r="T256" s="639"/>
    </row>
    <row r="257" spans="1:20" ht="12.75">
      <c r="F257" s="1143"/>
      <c r="G257"/>
    </row>
    <row r="258" spans="1:20" s="772" customFormat="1" ht="72">
      <c r="A258" s="736"/>
      <c r="B258" s="86">
        <v>1</v>
      </c>
      <c r="C258" s="646" t="s">
        <v>651</v>
      </c>
      <c r="D258" s="736"/>
      <c r="E258" s="57"/>
      <c r="F258" s="771"/>
      <c r="G258" s="680"/>
      <c r="I258" s="773"/>
      <c r="J258" s="773"/>
      <c r="K258" s="773"/>
      <c r="L258" s="773"/>
      <c r="M258" s="773"/>
      <c r="N258" s="773"/>
      <c r="O258" s="773"/>
      <c r="P258" s="773"/>
      <c r="Q258" s="773"/>
      <c r="R258" s="773"/>
      <c r="S258" s="773"/>
      <c r="T258" s="773"/>
    </row>
    <row r="259" spans="1:20" s="772" customFormat="1" ht="28.5">
      <c r="A259" s="736"/>
      <c r="B259" s="738"/>
      <c r="C259" s="646" t="s">
        <v>652</v>
      </c>
      <c r="D259" s="736"/>
      <c r="E259" s="57"/>
      <c r="F259" s="774"/>
      <c r="G259" s="57"/>
      <c r="I259" s="773"/>
      <c r="J259" s="693"/>
      <c r="K259" s="693"/>
      <c r="L259" s="693"/>
      <c r="M259" s="693"/>
      <c r="N259" s="773"/>
      <c r="O259" s="773"/>
      <c r="P259" s="773"/>
      <c r="Q259" s="773"/>
      <c r="R259" s="773"/>
      <c r="S259" s="773"/>
      <c r="T259" s="773"/>
    </row>
    <row r="260" spans="1:20" s="772" customFormat="1" ht="42.75">
      <c r="A260" s="736"/>
      <c r="B260" s="738"/>
      <c r="C260" s="646" t="s">
        <v>653</v>
      </c>
      <c r="D260" s="736"/>
      <c r="E260" s="57"/>
      <c r="F260" s="774"/>
      <c r="G260" s="57"/>
      <c r="I260" s="773"/>
      <c r="J260" s="693"/>
      <c r="K260" s="693"/>
      <c r="L260" s="693"/>
      <c r="M260" s="693"/>
      <c r="N260" s="773"/>
      <c r="O260" s="773"/>
      <c r="P260" s="773"/>
      <c r="Q260" s="773"/>
      <c r="R260" s="773"/>
      <c r="S260" s="773"/>
      <c r="T260" s="773"/>
    </row>
    <row r="261" spans="1:20" s="772" customFormat="1" ht="57">
      <c r="A261" s="736"/>
      <c r="B261" s="738"/>
      <c r="C261" s="646" t="s">
        <v>654</v>
      </c>
      <c r="D261" s="736"/>
      <c r="E261" s="57"/>
      <c r="F261" s="774"/>
      <c r="G261" s="57"/>
      <c r="I261" s="773"/>
      <c r="J261" s="693"/>
      <c r="K261" s="693"/>
      <c r="L261" s="693"/>
      <c r="M261" s="693"/>
      <c r="N261" s="773"/>
      <c r="O261" s="773"/>
      <c r="P261" s="773"/>
      <c r="Q261" s="773"/>
      <c r="R261" s="773"/>
      <c r="S261" s="773"/>
      <c r="T261" s="773"/>
    </row>
    <row r="262" spans="1:20" s="772" customFormat="1" ht="71.25">
      <c r="A262" s="736"/>
      <c r="B262" s="738"/>
      <c r="C262" s="646" t="s">
        <v>655</v>
      </c>
      <c r="D262" s="736"/>
      <c r="E262" s="57"/>
      <c r="F262" s="775"/>
      <c r="G262" s="737"/>
      <c r="I262" s="773"/>
      <c r="J262" s="773"/>
      <c r="K262" s="773"/>
      <c r="L262" s="773"/>
      <c r="M262" s="773"/>
      <c r="N262" s="773"/>
      <c r="O262" s="773"/>
      <c r="P262" s="773"/>
      <c r="Q262" s="773"/>
      <c r="R262" s="773"/>
      <c r="S262" s="773"/>
      <c r="T262" s="773"/>
    </row>
    <row r="263" spans="1:20" s="772" customFormat="1" ht="85.5">
      <c r="A263" s="736"/>
      <c r="B263" s="738"/>
      <c r="C263" s="646" t="s">
        <v>656</v>
      </c>
      <c r="D263" s="736"/>
      <c r="E263" s="57"/>
      <c r="F263" s="775"/>
      <c r="G263" s="737"/>
      <c r="I263" s="773"/>
      <c r="J263" s="773"/>
      <c r="K263" s="773"/>
      <c r="L263" s="773"/>
      <c r="M263" s="773"/>
      <c r="N263" s="773"/>
      <c r="O263" s="773"/>
      <c r="P263" s="773"/>
      <c r="Q263" s="773"/>
      <c r="R263" s="773"/>
      <c r="S263" s="773"/>
      <c r="T263" s="773"/>
    </row>
    <row r="264" spans="1:20" s="638" customFormat="1" ht="57">
      <c r="B264" s="656"/>
      <c r="C264" s="675" t="s">
        <v>657</v>
      </c>
      <c r="E264" s="763"/>
      <c r="F264" s="1145"/>
      <c r="G264" s="763"/>
      <c r="I264" s="639"/>
      <c r="J264" s="639"/>
      <c r="K264" s="639"/>
      <c r="L264" s="639"/>
      <c r="M264" s="639"/>
      <c r="N264" s="639"/>
      <c r="O264" s="639"/>
      <c r="P264" s="639"/>
      <c r="Q264" s="639"/>
      <c r="R264" s="639"/>
      <c r="S264" s="639"/>
      <c r="T264" s="639"/>
    </row>
    <row r="265" spans="1:20" s="736" customFormat="1" ht="71.25">
      <c r="B265" s="738"/>
      <c r="C265" s="646" t="s">
        <v>658</v>
      </c>
      <c r="D265" s="748"/>
      <c r="F265" s="775"/>
      <c r="G265" s="57"/>
      <c r="I265" s="674"/>
      <c r="J265" s="674"/>
      <c r="K265" s="674"/>
      <c r="L265" s="674"/>
      <c r="M265" s="674"/>
      <c r="N265" s="674"/>
      <c r="O265" s="674"/>
      <c r="P265" s="674"/>
      <c r="Q265" s="674"/>
      <c r="R265" s="674"/>
      <c r="S265" s="674"/>
      <c r="T265" s="674"/>
    </row>
    <row r="266" spans="1:20" s="736" customFormat="1" ht="57">
      <c r="B266" s="738"/>
      <c r="C266" s="646" t="s">
        <v>659</v>
      </c>
      <c r="E266" s="57"/>
      <c r="F266" s="775"/>
      <c r="G266" s="737"/>
      <c r="I266" s="674"/>
      <c r="J266" s="674"/>
      <c r="K266" s="674"/>
      <c r="L266" s="674"/>
      <c r="M266" s="674"/>
      <c r="N266" s="674"/>
      <c r="O266" s="674"/>
      <c r="P266" s="674"/>
      <c r="Q266" s="674"/>
      <c r="R266" s="674"/>
      <c r="S266" s="674"/>
      <c r="T266" s="674"/>
    </row>
    <row r="267" spans="1:20" s="409" customFormat="1">
      <c r="B267" s="776"/>
      <c r="C267" s="777"/>
      <c r="D267" s="778"/>
      <c r="E267" s="779"/>
      <c r="F267" s="1147"/>
      <c r="G267" s="780"/>
      <c r="I267" s="688"/>
      <c r="J267" s="688"/>
      <c r="K267" s="688"/>
      <c r="L267" s="688"/>
      <c r="M267" s="688"/>
      <c r="N267" s="688"/>
      <c r="O267" s="688"/>
      <c r="P267" s="688"/>
      <c r="Q267" s="688"/>
      <c r="R267" s="688"/>
      <c r="S267" s="688"/>
      <c r="T267" s="688"/>
    </row>
    <row r="268" spans="1:20" s="638" customFormat="1">
      <c r="B268" s="86" t="s">
        <v>660</v>
      </c>
      <c r="C268" s="662"/>
      <c r="D268" s="781" t="s">
        <v>302</v>
      </c>
      <c r="E268" s="682">
        <v>27</v>
      </c>
      <c r="F268" s="1126"/>
      <c r="G268" s="660">
        <f>E268*F268</f>
        <v>0</v>
      </c>
      <c r="I268" s="580"/>
      <c r="J268" s="580"/>
      <c r="K268" s="639"/>
      <c r="L268" s="639"/>
      <c r="M268" s="639"/>
      <c r="N268" s="639"/>
      <c r="O268" s="639"/>
      <c r="P268" s="639"/>
      <c r="Q268" s="639"/>
      <c r="R268" s="639"/>
      <c r="S268" s="639"/>
      <c r="T268" s="639"/>
    </row>
    <row r="269" spans="1:20" s="638" customFormat="1">
      <c r="B269" s="86" t="s">
        <v>470</v>
      </c>
      <c r="F269" s="1127"/>
      <c r="G269" s="636"/>
      <c r="I269" s="639"/>
      <c r="J269" s="639"/>
      <c r="K269" s="639"/>
      <c r="L269" s="639"/>
      <c r="M269" s="639"/>
      <c r="N269" s="639"/>
      <c r="O269" s="639"/>
      <c r="P269" s="639"/>
      <c r="Q269" s="639"/>
      <c r="R269" s="639"/>
      <c r="S269" s="639"/>
      <c r="T269" s="639"/>
    </row>
    <row r="270" spans="1:20" s="638" customFormat="1" ht="42.75">
      <c r="B270" s="86">
        <v>2</v>
      </c>
      <c r="C270" s="782" t="s">
        <v>661</v>
      </c>
      <c r="D270" s="783"/>
      <c r="E270" s="784"/>
      <c r="F270" s="1148"/>
      <c r="G270" s="784"/>
      <c r="I270" s="639"/>
      <c r="J270" s="639"/>
      <c r="K270" s="639"/>
      <c r="L270" s="639"/>
      <c r="M270" s="639"/>
      <c r="N270" s="639"/>
      <c r="O270" s="639"/>
      <c r="P270" s="639"/>
      <c r="Q270" s="639"/>
      <c r="R270" s="639"/>
      <c r="S270" s="639"/>
      <c r="T270" s="639"/>
    </row>
    <row r="271" spans="1:20" s="638" customFormat="1" ht="59.25">
      <c r="B271" s="656"/>
      <c r="C271" s="676" t="s">
        <v>662</v>
      </c>
      <c r="E271" s="763"/>
      <c r="F271" s="1145"/>
      <c r="G271" s="763"/>
      <c r="I271" s="639"/>
      <c r="J271" s="639"/>
      <c r="K271" s="639"/>
      <c r="L271" s="639"/>
      <c r="M271" s="639"/>
      <c r="N271" s="639"/>
      <c r="O271" s="639"/>
      <c r="P271" s="639"/>
      <c r="Q271" s="639"/>
      <c r="R271" s="639"/>
      <c r="S271" s="639"/>
      <c r="T271" s="639"/>
    </row>
    <row r="272" spans="1:20" s="638" customFormat="1" ht="42.75">
      <c r="B272" s="656"/>
      <c r="C272" s="646" t="s">
        <v>663</v>
      </c>
      <c r="F272" s="1127"/>
      <c r="G272" s="636"/>
      <c r="I272" s="639"/>
      <c r="J272" s="639"/>
      <c r="K272" s="639"/>
      <c r="L272" s="639"/>
      <c r="M272" s="639"/>
      <c r="N272" s="639"/>
      <c r="O272" s="639"/>
      <c r="P272" s="639"/>
      <c r="Q272" s="639"/>
      <c r="R272" s="639"/>
      <c r="S272" s="639"/>
      <c r="T272" s="639"/>
    </row>
    <row r="273" spans="2:20" s="638" customFormat="1" ht="57">
      <c r="B273" s="656"/>
      <c r="C273" s="675" t="s">
        <v>664</v>
      </c>
      <c r="E273" s="763"/>
      <c r="F273" s="1145"/>
      <c r="G273" s="763"/>
      <c r="I273" s="639"/>
      <c r="J273" s="639"/>
      <c r="K273" s="639"/>
      <c r="L273" s="639"/>
      <c r="M273" s="639"/>
      <c r="N273" s="639"/>
      <c r="O273" s="639"/>
      <c r="P273" s="639"/>
      <c r="Q273" s="639"/>
      <c r="R273" s="639"/>
      <c r="S273" s="639"/>
      <c r="T273" s="639"/>
    </row>
    <row r="274" spans="2:20" s="638" customFormat="1">
      <c r="B274" s="656"/>
      <c r="C274" s="646" t="s">
        <v>665</v>
      </c>
      <c r="F274" s="1127"/>
      <c r="G274" s="636"/>
      <c r="I274" s="639"/>
      <c r="J274" s="639"/>
      <c r="K274" s="639"/>
      <c r="L274" s="639"/>
      <c r="M274" s="639"/>
      <c r="N274" s="639"/>
      <c r="O274" s="639"/>
      <c r="P274" s="639"/>
      <c r="Q274" s="639"/>
      <c r="R274" s="639"/>
      <c r="S274" s="639"/>
      <c r="T274" s="639"/>
    </row>
    <row r="275" spans="2:20" s="638" customFormat="1" ht="16.5">
      <c r="B275" s="86"/>
      <c r="C275" s="646" t="s">
        <v>666</v>
      </c>
      <c r="F275" s="1127"/>
      <c r="G275" s="636"/>
      <c r="I275" s="639"/>
      <c r="J275" s="639"/>
      <c r="K275" s="639"/>
      <c r="L275" s="639"/>
      <c r="M275" s="639"/>
      <c r="N275" s="639"/>
      <c r="O275" s="639"/>
      <c r="P275" s="639"/>
      <c r="Q275" s="639"/>
      <c r="R275" s="639"/>
      <c r="S275" s="639"/>
      <c r="T275" s="639"/>
    </row>
    <row r="276" spans="2:20" s="638" customFormat="1">
      <c r="B276" s="656"/>
      <c r="F276" s="1127"/>
      <c r="G276" s="636"/>
      <c r="I276" s="639"/>
      <c r="J276" s="639"/>
      <c r="K276" s="639"/>
      <c r="L276" s="639"/>
      <c r="M276" s="639"/>
      <c r="N276" s="639"/>
      <c r="O276" s="639"/>
      <c r="P276" s="639"/>
      <c r="Q276" s="639"/>
      <c r="R276" s="639"/>
      <c r="S276" s="639"/>
      <c r="T276" s="639"/>
    </row>
    <row r="277" spans="2:20" s="638" customFormat="1">
      <c r="B277" s="656"/>
      <c r="C277" s="732" t="s">
        <v>638</v>
      </c>
      <c r="F277" s="1127"/>
      <c r="G277" s="636"/>
      <c r="I277" s="639"/>
      <c r="J277" s="639"/>
      <c r="K277" s="639"/>
      <c r="L277" s="639"/>
      <c r="M277" s="639"/>
      <c r="N277" s="639"/>
      <c r="O277" s="639"/>
      <c r="P277" s="639"/>
      <c r="Q277" s="639"/>
      <c r="R277" s="639"/>
      <c r="S277" s="639"/>
      <c r="T277" s="639"/>
    </row>
    <row r="278" spans="2:20" s="638" customFormat="1" ht="16.5">
      <c r="B278" s="656"/>
      <c r="C278" s="658" t="s">
        <v>667</v>
      </c>
      <c r="D278" s="658" t="s">
        <v>519</v>
      </c>
      <c r="E278" s="659">
        <v>500</v>
      </c>
      <c r="F278" s="1126"/>
      <c r="G278" s="660">
        <f>E278*F278</f>
        <v>0</v>
      </c>
      <c r="I278" s="639"/>
      <c r="J278" s="639"/>
      <c r="K278" s="639"/>
      <c r="L278" s="639"/>
      <c r="M278" s="639"/>
      <c r="N278" s="639"/>
      <c r="O278" s="639"/>
      <c r="P278" s="639"/>
      <c r="Q278" s="639"/>
      <c r="R278" s="639"/>
      <c r="S278" s="639"/>
      <c r="T278" s="639"/>
    </row>
    <row r="279" spans="2:20" s="638" customFormat="1" ht="16.5">
      <c r="B279" s="656"/>
      <c r="C279" s="658" t="s">
        <v>668</v>
      </c>
      <c r="D279" s="658" t="s">
        <v>519</v>
      </c>
      <c r="E279" s="659">
        <v>130</v>
      </c>
      <c r="F279" s="1126"/>
      <c r="G279" s="660">
        <f>E279*F279</f>
        <v>0</v>
      </c>
      <c r="I279" s="639"/>
      <c r="J279" s="639"/>
      <c r="K279" s="639"/>
      <c r="L279" s="639"/>
      <c r="M279" s="639"/>
      <c r="N279" s="639"/>
      <c r="O279" s="639"/>
      <c r="P279" s="639"/>
      <c r="Q279" s="639"/>
      <c r="R279" s="639"/>
      <c r="S279" s="639"/>
      <c r="T279" s="639"/>
    </row>
    <row r="280" spans="2:20" s="639" customFormat="1">
      <c r="B280" s="731"/>
      <c r="C280" s="633"/>
      <c r="D280" s="633"/>
      <c r="E280" s="663"/>
      <c r="F280" s="1128"/>
      <c r="G280" s="664"/>
    </row>
    <row r="281" spans="2:20" s="638" customFormat="1">
      <c r="B281" s="656"/>
      <c r="C281" s="732" t="s">
        <v>520</v>
      </c>
      <c r="F281" s="1127"/>
      <c r="G281" s="636"/>
      <c r="I281" s="639"/>
      <c r="J281" s="639"/>
      <c r="K281" s="639"/>
      <c r="L281" s="639"/>
      <c r="M281" s="639"/>
      <c r="N281" s="639"/>
      <c r="O281" s="639"/>
      <c r="P281" s="639"/>
      <c r="Q281" s="639"/>
      <c r="R281" s="639"/>
      <c r="S281" s="639"/>
      <c r="T281" s="639"/>
    </row>
    <row r="282" spans="2:20" s="638" customFormat="1" ht="16.5">
      <c r="B282" s="656"/>
      <c r="C282" s="658" t="s">
        <v>669</v>
      </c>
      <c r="D282" s="658" t="s">
        <v>519</v>
      </c>
      <c r="E282" s="659">
        <v>22</v>
      </c>
      <c r="F282" s="1126"/>
      <c r="G282" s="660">
        <f>E282*F282</f>
        <v>0</v>
      </c>
      <c r="I282" s="639"/>
      <c r="J282" s="639"/>
      <c r="K282" s="639"/>
      <c r="L282" s="639"/>
      <c r="M282" s="639"/>
      <c r="N282" s="639"/>
      <c r="O282" s="639"/>
      <c r="P282" s="639"/>
      <c r="Q282" s="639"/>
      <c r="R282" s="639"/>
      <c r="S282" s="639"/>
      <c r="T282" s="639"/>
    </row>
    <row r="283" spans="2:20" s="638" customFormat="1" ht="16.5">
      <c r="B283" s="656"/>
      <c r="C283" s="658" t="s">
        <v>667</v>
      </c>
      <c r="D283" s="658" t="s">
        <v>519</v>
      </c>
      <c r="E283" s="659">
        <v>38</v>
      </c>
      <c r="F283" s="1126"/>
      <c r="G283" s="660">
        <f>E283*F283</f>
        <v>0</v>
      </c>
      <c r="I283" s="639"/>
      <c r="J283" s="639"/>
      <c r="K283" s="639"/>
      <c r="L283" s="639"/>
      <c r="M283" s="639"/>
      <c r="N283" s="639"/>
      <c r="O283" s="639"/>
      <c r="P283" s="639"/>
      <c r="Q283" s="639"/>
      <c r="R283" s="639"/>
      <c r="S283" s="639"/>
      <c r="T283" s="639"/>
    </row>
    <row r="284" spans="2:20" s="638" customFormat="1">
      <c r="B284" s="700"/>
      <c r="C284" s="639"/>
      <c r="D284" s="639"/>
      <c r="E284" s="639"/>
      <c r="F284" s="1128"/>
      <c r="G284" s="664"/>
      <c r="I284" s="639"/>
      <c r="J284" s="639"/>
      <c r="K284" s="639"/>
      <c r="L284" s="639"/>
      <c r="M284" s="639"/>
      <c r="N284" s="639"/>
      <c r="O284" s="639"/>
      <c r="P284" s="639"/>
      <c r="Q284" s="639"/>
      <c r="R284" s="639"/>
      <c r="S284" s="639"/>
      <c r="T284" s="639"/>
    </row>
    <row r="285" spans="2:20" s="638" customFormat="1" ht="42.75">
      <c r="B285" s="86">
        <v>3</v>
      </c>
      <c r="C285" s="782" t="s">
        <v>661</v>
      </c>
      <c r="D285" s="783"/>
      <c r="E285" s="784"/>
      <c r="F285" s="1148"/>
      <c r="G285" s="784"/>
      <c r="I285" s="639"/>
      <c r="J285" s="639"/>
      <c r="K285" s="639"/>
      <c r="L285" s="639"/>
      <c r="M285" s="639"/>
      <c r="N285" s="639"/>
      <c r="O285" s="639"/>
      <c r="P285" s="639"/>
      <c r="Q285" s="639"/>
      <c r="R285" s="639"/>
      <c r="S285" s="639"/>
      <c r="T285" s="639"/>
    </row>
    <row r="286" spans="2:20" s="638" customFormat="1" ht="59.25">
      <c r="B286" s="656"/>
      <c r="C286" s="676" t="s">
        <v>662</v>
      </c>
      <c r="E286" s="763"/>
      <c r="F286" s="1145"/>
      <c r="G286" s="763"/>
      <c r="I286" s="639"/>
      <c r="J286" s="639"/>
      <c r="K286" s="639"/>
      <c r="L286" s="639"/>
      <c r="M286" s="639"/>
      <c r="N286" s="639"/>
      <c r="O286" s="639"/>
      <c r="P286" s="639"/>
      <c r="Q286" s="639"/>
      <c r="R286" s="639"/>
      <c r="S286" s="639"/>
      <c r="T286" s="639"/>
    </row>
    <row r="287" spans="2:20" s="638" customFormat="1" ht="42.75">
      <c r="B287" s="656"/>
      <c r="C287" s="646" t="s">
        <v>663</v>
      </c>
      <c r="F287" s="1127"/>
      <c r="G287" s="636"/>
      <c r="I287" s="639"/>
      <c r="J287" s="639"/>
      <c r="K287" s="639"/>
      <c r="L287" s="639"/>
      <c r="M287" s="639"/>
      <c r="N287" s="639"/>
      <c r="O287" s="639"/>
      <c r="P287" s="639"/>
      <c r="Q287" s="639"/>
      <c r="R287" s="639"/>
      <c r="S287" s="639"/>
      <c r="T287" s="639"/>
    </row>
    <row r="288" spans="2:20" s="638" customFormat="1" ht="57">
      <c r="B288" s="656"/>
      <c r="C288" s="675" t="s">
        <v>664</v>
      </c>
      <c r="E288" s="763"/>
      <c r="F288" s="1145"/>
      <c r="G288" s="763"/>
      <c r="I288" s="639"/>
      <c r="J288" s="580"/>
      <c r="K288" s="580"/>
      <c r="L288" s="580"/>
      <c r="M288" s="580"/>
      <c r="N288" s="580"/>
      <c r="O288" s="639"/>
      <c r="P288" s="639"/>
      <c r="Q288" s="639"/>
      <c r="R288" s="639"/>
      <c r="S288" s="639"/>
      <c r="T288" s="639"/>
    </row>
    <row r="289" spans="2:20" s="638" customFormat="1">
      <c r="B289" s="656"/>
      <c r="C289" s="676" t="s">
        <v>665</v>
      </c>
      <c r="E289" s="763"/>
      <c r="F289" s="1145"/>
      <c r="G289" s="763"/>
      <c r="I289" s="639"/>
      <c r="J289" s="639"/>
      <c r="K289" s="639"/>
      <c r="L289" s="639"/>
      <c r="M289" s="639"/>
      <c r="N289" s="639"/>
      <c r="O289" s="639"/>
      <c r="P289" s="639"/>
      <c r="Q289" s="639"/>
      <c r="R289" s="639"/>
      <c r="S289" s="639"/>
      <c r="T289" s="639"/>
    </row>
    <row r="290" spans="2:20" s="638" customFormat="1" ht="16.5">
      <c r="B290" s="656"/>
      <c r="C290" s="676" t="s">
        <v>670</v>
      </c>
      <c r="E290" s="763"/>
      <c r="F290" s="1145"/>
      <c r="G290" s="763"/>
      <c r="I290" s="639"/>
      <c r="J290" s="639"/>
      <c r="K290" s="639"/>
      <c r="L290" s="639"/>
      <c r="M290" s="639"/>
      <c r="N290" s="639"/>
      <c r="O290" s="639"/>
      <c r="P290" s="639"/>
      <c r="Q290" s="639"/>
      <c r="R290" s="639"/>
      <c r="S290" s="639"/>
      <c r="T290" s="639"/>
    </row>
    <row r="291" spans="2:20" s="638" customFormat="1" ht="12.75">
      <c r="B291" s="656"/>
      <c r="E291" s="763"/>
      <c r="F291" s="1145"/>
      <c r="G291" s="763"/>
      <c r="I291" s="639"/>
      <c r="J291" s="639"/>
      <c r="K291" s="639"/>
      <c r="L291" s="639"/>
      <c r="M291" s="639"/>
      <c r="N291" s="639"/>
      <c r="O291" s="639"/>
      <c r="P291" s="639"/>
      <c r="Q291" s="639"/>
      <c r="R291" s="639"/>
      <c r="S291" s="639"/>
      <c r="T291" s="639"/>
    </row>
    <row r="292" spans="2:20" s="638" customFormat="1">
      <c r="B292" s="86"/>
      <c r="C292" s="676" t="s">
        <v>645</v>
      </c>
      <c r="E292" s="762"/>
      <c r="F292" s="1145"/>
      <c r="G292" s="763"/>
      <c r="I292" s="639"/>
      <c r="J292" s="639"/>
      <c r="K292" s="639"/>
      <c r="L292" s="639"/>
      <c r="M292" s="639"/>
      <c r="N292" s="639"/>
      <c r="O292" s="639"/>
      <c r="P292" s="639"/>
      <c r="Q292" s="639"/>
      <c r="R292" s="639"/>
      <c r="S292" s="639"/>
      <c r="T292" s="639"/>
    </row>
    <row r="293" spans="2:20" s="638" customFormat="1" ht="16.5">
      <c r="B293" s="656"/>
      <c r="C293" s="681" t="s">
        <v>646</v>
      </c>
      <c r="D293" s="681" t="s">
        <v>671</v>
      </c>
      <c r="E293" s="785">
        <v>110</v>
      </c>
      <c r="F293" s="1126"/>
      <c r="G293" s="660">
        <f>E293*F293</f>
        <v>0</v>
      </c>
      <c r="I293" s="639"/>
      <c r="J293" s="639"/>
      <c r="K293" s="639"/>
      <c r="L293" s="639"/>
      <c r="M293" s="639"/>
      <c r="N293" s="639"/>
      <c r="O293" s="639"/>
      <c r="P293" s="639"/>
      <c r="Q293" s="639"/>
      <c r="R293" s="639"/>
      <c r="S293" s="639"/>
      <c r="T293" s="639"/>
    </row>
    <row r="294" spans="2:20" s="638" customFormat="1">
      <c r="B294" s="656"/>
      <c r="C294" s="765"/>
      <c r="D294" s="765"/>
      <c r="E294" s="786"/>
      <c r="F294" s="1128"/>
      <c r="G294" s="664"/>
      <c r="I294" s="639"/>
      <c r="J294" s="639"/>
      <c r="K294" s="639"/>
      <c r="L294" s="639"/>
      <c r="M294" s="639"/>
      <c r="N294" s="639"/>
      <c r="O294" s="639"/>
      <c r="P294" s="639"/>
      <c r="Q294" s="639"/>
      <c r="R294" s="639"/>
      <c r="S294" s="639"/>
      <c r="T294" s="639"/>
    </row>
    <row r="295" spans="2:20" s="638" customFormat="1">
      <c r="B295" s="656"/>
      <c r="C295" s="676" t="s">
        <v>647</v>
      </c>
      <c r="E295" s="763"/>
      <c r="F295" s="1145"/>
      <c r="G295" s="763"/>
      <c r="I295" s="639"/>
      <c r="J295" s="639"/>
      <c r="K295" s="639"/>
      <c r="L295" s="639"/>
      <c r="M295" s="639"/>
      <c r="N295" s="639"/>
      <c r="O295" s="639"/>
      <c r="P295" s="639"/>
      <c r="Q295" s="639"/>
      <c r="R295" s="639"/>
      <c r="S295" s="639"/>
      <c r="T295" s="639"/>
    </row>
    <row r="296" spans="2:20" s="638" customFormat="1" ht="16.5">
      <c r="B296" s="656"/>
      <c r="C296" s="681" t="s">
        <v>646</v>
      </c>
      <c r="D296" s="681" t="s">
        <v>671</v>
      </c>
      <c r="E296" s="785">
        <v>102</v>
      </c>
      <c r="F296" s="1126"/>
      <c r="G296" s="660">
        <f>E296*F296</f>
        <v>0</v>
      </c>
      <c r="I296" s="639"/>
      <c r="J296" s="580"/>
      <c r="K296" s="580"/>
      <c r="L296" s="580"/>
      <c r="M296" s="639"/>
      <c r="N296" s="639"/>
      <c r="O296" s="639"/>
      <c r="P296" s="639"/>
      <c r="Q296" s="639"/>
      <c r="R296" s="639"/>
      <c r="S296" s="639"/>
      <c r="T296" s="639"/>
    </row>
    <row r="297" spans="2:20" s="638" customFormat="1">
      <c r="B297" s="731"/>
      <c r="C297" s="633"/>
      <c r="D297" s="633"/>
      <c r="E297" s="663"/>
      <c r="F297" s="1149"/>
      <c r="G297" s="787"/>
      <c r="I297" s="639"/>
      <c r="J297" s="639"/>
      <c r="K297" s="639"/>
      <c r="L297" s="639"/>
      <c r="M297" s="639"/>
      <c r="N297" s="639"/>
      <c r="O297" s="639"/>
      <c r="P297" s="639"/>
      <c r="Q297" s="639"/>
      <c r="R297" s="639"/>
      <c r="S297" s="639"/>
      <c r="T297" s="639"/>
    </row>
    <row r="298" spans="2:20" s="638" customFormat="1" hidden="1">
      <c r="B298" s="700"/>
      <c r="C298" s="633"/>
      <c r="D298" s="639"/>
      <c r="E298" s="639"/>
      <c r="F298" s="1128"/>
      <c r="G298" s="664"/>
      <c r="I298" s="639"/>
      <c r="J298" s="639"/>
      <c r="K298" s="639"/>
      <c r="L298" s="639"/>
      <c r="M298" s="639"/>
      <c r="N298" s="639"/>
      <c r="O298" s="639"/>
      <c r="P298" s="639"/>
      <c r="Q298" s="639"/>
      <c r="R298" s="639"/>
      <c r="S298" s="639"/>
      <c r="T298" s="639"/>
    </row>
    <row r="299" spans="2:20" s="638" customFormat="1" hidden="1">
      <c r="B299" s="731"/>
      <c r="C299" s="633"/>
      <c r="D299" s="639"/>
      <c r="E299" s="639"/>
      <c r="F299" s="1128"/>
      <c r="G299" s="664"/>
      <c r="I299" s="639"/>
      <c r="J299" s="639"/>
      <c r="K299" s="639"/>
      <c r="L299" s="639"/>
      <c r="M299" s="639"/>
      <c r="N299" s="639"/>
      <c r="O299" s="639"/>
      <c r="P299" s="639"/>
      <c r="Q299" s="639"/>
      <c r="R299" s="639"/>
      <c r="S299" s="639"/>
      <c r="T299" s="639"/>
    </row>
    <row r="300" spans="2:20" s="638" customFormat="1" hidden="1">
      <c r="B300" s="731"/>
      <c r="C300" s="633"/>
      <c r="D300" s="639"/>
      <c r="E300" s="639"/>
      <c r="F300" s="1128"/>
      <c r="G300" s="664"/>
      <c r="I300" s="639"/>
      <c r="J300" s="639"/>
      <c r="K300" s="639"/>
      <c r="L300" s="639"/>
      <c r="M300" s="639"/>
      <c r="N300" s="639"/>
      <c r="O300" s="639"/>
      <c r="P300" s="639"/>
      <c r="Q300" s="639"/>
      <c r="R300" s="639"/>
      <c r="S300" s="639"/>
      <c r="T300" s="639"/>
    </row>
    <row r="301" spans="2:20" s="638" customFormat="1" hidden="1">
      <c r="B301" s="731"/>
      <c r="C301" s="633"/>
      <c r="D301" s="639"/>
      <c r="E301" s="639"/>
      <c r="F301" s="1128"/>
      <c r="G301" s="664"/>
      <c r="I301" s="639"/>
      <c r="J301" s="639"/>
      <c r="K301" s="639"/>
      <c r="L301" s="639"/>
      <c r="M301" s="639"/>
      <c r="N301" s="639"/>
      <c r="O301" s="639"/>
      <c r="P301" s="639"/>
      <c r="Q301" s="639"/>
      <c r="R301" s="639"/>
      <c r="S301" s="639"/>
      <c r="T301" s="639"/>
    </row>
    <row r="302" spans="2:20" s="638" customFormat="1" hidden="1">
      <c r="B302" s="731"/>
      <c r="C302" s="633"/>
      <c r="D302" s="639"/>
      <c r="E302" s="639"/>
      <c r="F302" s="1128"/>
      <c r="G302" s="664"/>
      <c r="I302" s="639"/>
      <c r="J302" s="639"/>
      <c r="K302" s="639"/>
      <c r="L302" s="639"/>
      <c r="M302" s="639"/>
      <c r="N302" s="639"/>
      <c r="O302" s="639"/>
      <c r="P302" s="639"/>
      <c r="Q302" s="639"/>
      <c r="R302" s="639"/>
      <c r="S302" s="639"/>
      <c r="T302" s="639"/>
    </row>
    <row r="303" spans="2:20" s="638" customFormat="1" hidden="1">
      <c r="B303" s="731"/>
      <c r="C303" s="633"/>
      <c r="D303" s="639"/>
      <c r="E303" s="639"/>
      <c r="F303" s="1128"/>
      <c r="G303" s="664"/>
      <c r="I303" s="639"/>
      <c r="J303" s="639"/>
      <c r="K303" s="639"/>
      <c r="L303" s="639"/>
      <c r="M303" s="639"/>
      <c r="N303" s="639"/>
      <c r="O303" s="639"/>
      <c r="P303" s="639"/>
      <c r="Q303" s="639"/>
      <c r="R303" s="639"/>
      <c r="S303" s="639"/>
      <c r="T303" s="639"/>
    </row>
    <row r="304" spans="2:20" s="638" customFormat="1" hidden="1">
      <c r="B304" s="731"/>
      <c r="C304" s="639"/>
      <c r="D304" s="633"/>
      <c r="E304" s="733"/>
      <c r="F304" s="1128"/>
      <c r="G304" s="664"/>
      <c r="I304" s="639"/>
      <c r="J304" s="639"/>
      <c r="K304" s="639"/>
      <c r="L304" s="639"/>
      <c r="M304" s="639"/>
      <c r="N304" s="639"/>
      <c r="O304" s="639"/>
      <c r="P304" s="639"/>
      <c r="Q304" s="639"/>
      <c r="R304" s="639"/>
      <c r="S304" s="639"/>
      <c r="T304" s="639"/>
    </row>
    <row r="305" spans="1:26" s="638" customFormat="1" hidden="1">
      <c r="B305" s="86"/>
      <c r="E305" s="788"/>
      <c r="F305" s="1127"/>
      <c r="G305" s="636"/>
      <c r="I305" s="639"/>
      <c r="J305" s="639"/>
      <c r="K305" s="639"/>
      <c r="L305" s="639"/>
      <c r="M305" s="639"/>
      <c r="N305" s="639"/>
      <c r="O305" s="639"/>
      <c r="P305" s="639"/>
      <c r="Q305" s="639"/>
      <c r="R305" s="639"/>
      <c r="S305" s="639"/>
      <c r="T305" s="639"/>
    </row>
    <row r="306" spans="1:26" s="638" customFormat="1" ht="0.75" hidden="1" customHeight="1">
      <c r="B306" s="700"/>
      <c r="C306" s="633"/>
      <c r="D306" s="639"/>
      <c r="E306" s="733"/>
      <c r="F306" s="1128"/>
      <c r="G306" s="664"/>
      <c r="I306" s="639"/>
      <c r="J306" s="639"/>
      <c r="K306" s="639"/>
      <c r="L306" s="639"/>
      <c r="M306" s="639"/>
      <c r="N306" s="639"/>
      <c r="O306" s="639"/>
      <c r="P306" s="639"/>
      <c r="Q306" s="639"/>
      <c r="R306" s="639"/>
      <c r="S306" s="639"/>
      <c r="T306" s="639"/>
    </row>
    <row r="307" spans="1:26" s="638" customFormat="1" hidden="1">
      <c r="B307" s="731"/>
      <c r="C307" s="633"/>
      <c r="D307" s="639"/>
      <c r="E307" s="733"/>
      <c r="F307" s="1128"/>
      <c r="G307" s="664"/>
      <c r="I307" s="639"/>
      <c r="J307" s="639"/>
      <c r="K307" s="639"/>
      <c r="L307" s="639"/>
      <c r="M307" s="639"/>
      <c r="N307" s="639"/>
      <c r="O307" s="639"/>
      <c r="P307" s="639"/>
      <c r="Q307" s="639"/>
      <c r="R307" s="639"/>
      <c r="S307" s="639"/>
      <c r="T307" s="639"/>
    </row>
    <row r="308" spans="1:26" s="638" customFormat="1" hidden="1">
      <c r="B308" s="731"/>
      <c r="C308" s="633"/>
      <c r="D308" s="639"/>
      <c r="E308" s="733"/>
      <c r="F308" s="1128"/>
      <c r="G308" s="664"/>
      <c r="I308" s="639"/>
      <c r="J308" s="639"/>
      <c r="K308" s="639"/>
      <c r="L308" s="639"/>
      <c r="M308" s="639"/>
      <c r="N308" s="639"/>
      <c r="O308" s="639"/>
      <c r="P308" s="639"/>
      <c r="Q308" s="639"/>
      <c r="R308" s="639"/>
      <c r="S308" s="639"/>
      <c r="T308" s="639"/>
    </row>
    <row r="309" spans="1:26" s="638" customFormat="1" hidden="1">
      <c r="B309" s="731"/>
      <c r="C309" s="633"/>
      <c r="D309" s="633"/>
      <c r="E309" s="733"/>
      <c r="F309" s="1128"/>
      <c r="G309" s="664"/>
      <c r="I309" s="639"/>
      <c r="J309" s="639"/>
      <c r="K309" s="639"/>
      <c r="L309" s="639"/>
      <c r="M309" s="639"/>
      <c r="N309" s="639"/>
      <c r="O309" s="639"/>
      <c r="P309" s="639"/>
      <c r="Q309" s="639"/>
      <c r="R309" s="639"/>
      <c r="S309" s="639"/>
      <c r="T309" s="639"/>
    </row>
    <row r="310" spans="1:26" s="793" customFormat="1" ht="15">
      <c r="B310" s="789"/>
      <c r="C310" s="790"/>
      <c r="D310" s="791"/>
      <c r="E310" s="792"/>
      <c r="F310" s="1150"/>
      <c r="G310" s="794"/>
      <c r="I310" s="795"/>
      <c r="J310" s="796"/>
      <c r="K310" s="796"/>
      <c r="L310" s="796"/>
      <c r="M310" s="797"/>
      <c r="N310" s="798"/>
      <c r="O310" s="799"/>
      <c r="P310" s="800"/>
      <c r="Q310" s="796"/>
      <c r="R310" s="796"/>
      <c r="S310" s="796"/>
      <c r="T310" s="796"/>
    </row>
    <row r="311" spans="1:26" s="736" customFormat="1">
      <c r="B311" s="747">
        <v>4</v>
      </c>
      <c r="C311" s="86" t="s">
        <v>672</v>
      </c>
      <c r="D311" s="748"/>
      <c r="F311" s="1140"/>
      <c r="G311" s="749"/>
      <c r="I311" s="631"/>
      <c r="J311" s="674"/>
      <c r="K311" s="674"/>
      <c r="L311" s="674"/>
      <c r="M311" s="53"/>
      <c r="N311" s="50"/>
      <c r="O311" s="223"/>
      <c r="P311" s="801"/>
      <c r="Q311" s="674"/>
      <c r="R311" s="674"/>
      <c r="S311" s="674"/>
      <c r="T311" s="674"/>
    </row>
    <row r="312" spans="1:26" s="736" customFormat="1" ht="72">
      <c r="B312" s="747"/>
      <c r="C312" s="633" t="s">
        <v>673</v>
      </c>
      <c r="D312" s="748"/>
      <c r="E312" s="736" t="s">
        <v>674</v>
      </c>
      <c r="F312" s="1140"/>
      <c r="G312" s="749"/>
      <c r="I312" s="631"/>
      <c r="J312" s="674"/>
      <c r="K312" s="674"/>
      <c r="L312" s="674"/>
      <c r="M312" s="53"/>
      <c r="N312" s="50"/>
      <c r="O312" s="223"/>
      <c r="P312" s="801"/>
      <c r="Q312" s="674"/>
      <c r="R312" s="674"/>
      <c r="S312" s="674"/>
      <c r="T312" s="674"/>
    </row>
    <row r="313" spans="1:26" s="638" customFormat="1">
      <c r="B313" s="731"/>
      <c r="C313" s="633" t="s">
        <v>675</v>
      </c>
      <c r="D313" s="633"/>
      <c r="E313" s="733"/>
      <c r="F313" s="1151"/>
      <c r="G313" s="95"/>
      <c r="I313" s="639"/>
      <c r="J313" s="639"/>
      <c r="K313" s="639"/>
      <c r="L313" s="639"/>
      <c r="M313" s="639"/>
      <c r="N313" s="693"/>
      <c r="O313" s="693"/>
      <c r="P313" s="693"/>
      <c r="Q313" s="693"/>
      <c r="R313" s="639"/>
      <c r="S313" s="639"/>
      <c r="T313" s="639"/>
      <c r="U313" s="639"/>
      <c r="V313" s="639"/>
      <c r="W313" s="639"/>
      <c r="X313" s="639"/>
      <c r="Y313" s="639"/>
      <c r="Z313" s="639"/>
    </row>
    <row r="314" spans="1:26" s="736" customFormat="1">
      <c r="B314" s="747"/>
      <c r="C314" s="86" t="s">
        <v>676</v>
      </c>
      <c r="D314" s="662" t="s">
        <v>302</v>
      </c>
      <c r="E314" s="785">
        <v>21</v>
      </c>
      <c r="F314" s="1126"/>
      <c r="G314" s="660">
        <f>E314*F314</f>
        <v>0</v>
      </c>
      <c r="I314" s="631"/>
      <c r="J314" s="674"/>
      <c r="K314" s="674"/>
      <c r="L314" s="674"/>
      <c r="M314" s="53"/>
      <c r="N314" s="50"/>
      <c r="O314" s="223"/>
      <c r="P314" s="801"/>
      <c r="Q314" s="674"/>
      <c r="R314" s="674"/>
      <c r="S314" s="674"/>
      <c r="T314" s="674"/>
    </row>
    <row r="315" spans="1:26" s="793" customFormat="1" ht="15">
      <c r="A315" s="638"/>
      <c r="B315" s="802"/>
      <c r="C315" s="803"/>
      <c r="D315" s="804"/>
      <c r="E315" s="762"/>
      <c r="F315" s="1141"/>
      <c r="G315" s="749"/>
      <c r="I315" s="795"/>
      <c r="J315" s="796"/>
      <c r="K315" s="796"/>
      <c r="L315" s="796"/>
      <c r="M315" s="797"/>
      <c r="N315" s="798"/>
      <c r="O315" s="799"/>
      <c r="P315" s="800"/>
      <c r="Q315" s="796"/>
      <c r="R315" s="796"/>
      <c r="S315" s="796"/>
      <c r="T315" s="796"/>
    </row>
    <row r="316" spans="1:26" s="696" customFormat="1" ht="28.5">
      <c r="A316" s="638"/>
      <c r="B316" s="747">
        <v>5</v>
      </c>
      <c r="C316" s="86" t="s">
        <v>677</v>
      </c>
      <c r="D316" s="638"/>
      <c r="E316" s="762"/>
      <c r="F316" s="1141"/>
      <c r="G316" s="805"/>
      <c r="H316" s="638"/>
      <c r="I316" s="806"/>
      <c r="J316" s="639"/>
      <c r="K316" s="639"/>
      <c r="L316" s="639"/>
      <c r="M316" s="639"/>
      <c r="N316" s="639"/>
      <c r="O316" s="639"/>
      <c r="P316" s="639"/>
      <c r="Q316" s="639"/>
      <c r="R316" s="639"/>
      <c r="S316" s="639"/>
      <c r="T316" s="639"/>
    </row>
    <row r="317" spans="1:26" s="696" customFormat="1" ht="30.75">
      <c r="A317" s="638"/>
      <c r="B317" s="747"/>
      <c r="C317" s="643" t="s">
        <v>678</v>
      </c>
      <c r="D317" s="638"/>
      <c r="E317" s="762"/>
      <c r="F317" s="1141"/>
      <c r="G317" s="805"/>
      <c r="H317" s="638"/>
      <c r="I317" s="806"/>
      <c r="J317" s="639"/>
      <c r="K317" s="639"/>
      <c r="L317" s="639"/>
      <c r="M317" s="639"/>
      <c r="N317" s="639"/>
      <c r="O317" s="639"/>
      <c r="P317" s="639"/>
      <c r="Q317" s="639"/>
      <c r="R317" s="639"/>
      <c r="S317" s="639"/>
      <c r="T317" s="639"/>
    </row>
    <row r="318" spans="1:26" s="696" customFormat="1" ht="28.5">
      <c r="A318" s="638"/>
      <c r="B318" s="802"/>
      <c r="C318" s="807" t="s">
        <v>679</v>
      </c>
      <c r="D318" s="681" t="s">
        <v>671</v>
      </c>
      <c r="E318" s="808">
        <v>44</v>
      </c>
      <c r="F318" s="1126"/>
      <c r="G318" s="660">
        <f>E318*F318</f>
        <v>0</v>
      </c>
      <c r="H318" s="638"/>
      <c r="I318" s="809"/>
      <c r="J318" s="661"/>
      <c r="K318" s="639"/>
      <c r="L318" s="639"/>
      <c r="M318" s="639"/>
      <c r="N318" s="639"/>
      <c r="O318" s="639"/>
      <c r="P318" s="639"/>
      <c r="Q318" s="639"/>
      <c r="R318" s="639"/>
      <c r="S318" s="639"/>
      <c r="T318" s="639"/>
    </row>
    <row r="319" spans="1:26" s="638" customFormat="1" ht="15">
      <c r="B319" s="802"/>
      <c r="C319" s="803"/>
      <c r="D319" s="646"/>
      <c r="E319" s="762"/>
      <c r="F319" s="1141"/>
      <c r="G319" s="762"/>
      <c r="I319" s="590"/>
      <c r="J319" s="639"/>
      <c r="K319" s="639"/>
      <c r="L319" s="639"/>
      <c r="M319" s="639"/>
      <c r="N319" s="639"/>
      <c r="O319" s="639"/>
      <c r="P319" s="639"/>
      <c r="Q319" s="639"/>
      <c r="R319" s="639"/>
      <c r="S319" s="639"/>
      <c r="T319" s="639"/>
    </row>
    <row r="320" spans="1:26" s="813" customFormat="1" ht="28.5">
      <c r="A320" s="638"/>
      <c r="B320" s="747">
        <v>6</v>
      </c>
      <c r="C320" s="86" t="s">
        <v>680</v>
      </c>
      <c r="D320" s="810"/>
      <c r="E320" s="638"/>
      <c r="F320" s="1141"/>
      <c r="G320" s="638"/>
      <c r="H320" s="638"/>
      <c r="I320" s="811"/>
      <c r="J320" s="648"/>
      <c r="K320" s="812"/>
      <c r="L320" s="639"/>
      <c r="M320" s="639"/>
      <c r="N320" s="639"/>
      <c r="O320" s="639"/>
      <c r="P320" s="639"/>
      <c r="Q320" s="639"/>
      <c r="R320" s="639"/>
      <c r="S320" s="639"/>
      <c r="T320" s="639"/>
    </row>
    <row r="321" spans="1:20" s="815" customFormat="1" ht="45">
      <c r="A321" s="638"/>
      <c r="B321" s="747"/>
      <c r="C321" s="646" t="s">
        <v>681</v>
      </c>
      <c r="D321" s="814"/>
      <c r="E321" s="762"/>
      <c r="F321" s="1141"/>
      <c r="G321" s="805"/>
      <c r="H321" s="638"/>
      <c r="I321" s="806"/>
      <c r="J321" s="639"/>
      <c r="K321" s="639"/>
      <c r="L321" s="639"/>
      <c r="M321" s="639"/>
      <c r="N321" s="639"/>
      <c r="O321" s="639"/>
      <c r="P321" s="639"/>
      <c r="Q321" s="639"/>
      <c r="R321" s="639"/>
      <c r="S321" s="639"/>
      <c r="T321" s="639"/>
    </row>
    <row r="322" spans="1:20" s="815" customFormat="1">
      <c r="A322" s="638"/>
      <c r="B322" s="802"/>
      <c r="C322" s="816" t="s">
        <v>682</v>
      </c>
      <c r="D322" s="658" t="s">
        <v>302</v>
      </c>
      <c r="E322" s="808">
        <v>9</v>
      </c>
      <c r="F322" s="1152"/>
      <c r="G322" s="660">
        <f>E322*F322</f>
        <v>0</v>
      </c>
      <c r="H322" s="638"/>
      <c r="I322" s="806"/>
      <c r="J322" s="639"/>
      <c r="K322" s="639"/>
      <c r="L322" s="639"/>
      <c r="M322" s="639"/>
      <c r="N322" s="639"/>
      <c r="O322" s="639"/>
      <c r="P322" s="639"/>
      <c r="Q322" s="639"/>
      <c r="R322" s="639"/>
      <c r="S322" s="639"/>
      <c r="T322" s="639"/>
    </row>
    <row r="323" spans="1:20" s="638" customFormat="1">
      <c r="B323" s="86"/>
      <c r="F323" s="1128"/>
      <c r="G323" s="664"/>
      <c r="I323" s="639"/>
      <c r="J323" s="639"/>
      <c r="K323" s="639"/>
      <c r="L323" s="639"/>
      <c r="M323" s="639"/>
      <c r="N323" s="639"/>
      <c r="O323" s="639"/>
      <c r="P323" s="639"/>
      <c r="Q323" s="639"/>
      <c r="R323" s="639"/>
      <c r="S323" s="639"/>
      <c r="T323" s="639"/>
    </row>
    <row r="324" spans="1:20" s="638" customFormat="1" ht="15">
      <c r="B324" s="666" t="s">
        <v>649</v>
      </c>
      <c r="C324" s="717" t="s">
        <v>683</v>
      </c>
      <c r="D324" s="668"/>
      <c r="E324" s="718"/>
      <c r="F324" s="1129"/>
      <c r="G324" s="660">
        <f>SUM(G268:G322)</f>
        <v>0</v>
      </c>
      <c r="I324" s="639"/>
      <c r="J324" s="639"/>
      <c r="K324" s="639"/>
      <c r="L324" s="639"/>
      <c r="M324" s="639"/>
      <c r="N324" s="639"/>
      <c r="O324" s="639"/>
      <c r="P324" s="639"/>
      <c r="Q324" s="639"/>
      <c r="R324" s="639"/>
      <c r="S324" s="639"/>
      <c r="T324" s="639"/>
    </row>
    <row r="325" spans="1:20" s="638" customFormat="1">
      <c r="B325" s="86"/>
      <c r="F325" s="1127"/>
      <c r="G325" s="636"/>
      <c r="I325" s="639"/>
      <c r="J325" s="639"/>
      <c r="K325" s="639"/>
      <c r="L325" s="639"/>
      <c r="M325" s="639"/>
      <c r="N325" s="639"/>
      <c r="O325" s="639"/>
      <c r="P325" s="639"/>
      <c r="Q325" s="639"/>
      <c r="R325" s="639"/>
      <c r="S325" s="639"/>
      <c r="T325" s="639"/>
    </row>
    <row r="326" spans="1:20" s="638" customFormat="1">
      <c r="B326" s="86"/>
      <c r="F326" s="1127"/>
      <c r="G326" s="636"/>
      <c r="I326" s="639"/>
      <c r="J326" s="639"/>
      <c r="K326" s="639"/>
      <c r="L326" s="639"/>
      <c r="M326" s="639"/>
      <c r="N326" s="639"/>
      <c r="O326" s="639"/>
      <c r="P326" s="639"/>
      <c r="Q326" s="639"/>
      <c r="R326" s="639"/>
      <c r="S326" s="639"/>
      <c r="T326" s="639"/>
    </row>
    <row r="327" spans="1:20" s="638" customFormat="1" ht="42.75">
      <c r="B327" s="650" t="s">
        <v>684</v>
      </c>
      <c r="C327" s="650" t="s">
        <v>200</v>
      </c>
      <c r="D327" s="652" t="s">
        <v>237</v>
      </c>
      <c r="E327" s="653" t="s">
        <v>304</v>
      </c>
      <c r="F327" s="1130" t="s">
        <v>306</v>
      </c>
      <c r="G327" s="655" t="s">
        <v>512</v>
      </c>
      <c r="I327" s="639"/>
      <c r="J327" s="639"/>
      <c r="K327" s="639"/>
      <c r="L327" s="639"/>
      <c r="M327" s="639"/>
      <c r="N327" s="639"/>
      <c r="O327" s="639"/>
      <c r="P327" s="639"/>
      <c r="Q327" s="639"/>
      <c r="R327" s="639"/>
      <c r="S327" s="639"/>
      <c r="T327" s="639"/>
    </row>
    <row r="328" spans="1:20" s="638" customFormat="1">
      <c r="B328" s="86"/>
      <c r="F328" s="1127"/>
      <c r="G328" s="636"/>
      <c r="I328" s="639"/>
      <c r="J328" s="639"/>
      <c r="K328" s="639"/>
      <c r="L328" s="639"/>
      <c r="M328" s="639"/>
      <c r="N328" s="639"/>
      <c r="O328" s="639"/>
      <c r="P328" s="639"/>
      <c r="Q328" s="639"/>
      <c r="R328" s="639"/>
      <c r="S328" s="639"/>
      <c r="T328" s="639"/>
    </row>
    <row r="329" spans="1:20" s="638" customFormat="1" ht="28.5">
      <c r="B329" s="86">
        <v>1</v>
      </c>
      <c r="C329" s="646" t="s">
        <v>685</v>
      </c>
      <c r="F329" s="1127"/>
      <c r="G329" s="636"/>
      <c r="I329" s="639"/>
      <c r="J329" s="639"/>
      <c r="K329" s="639"/>
      <c r="L329" s="639"/>
      <c r="M329" s="639"/>
      <c r="N329" s="639"/>
      <c r="O329" s="639"/>
      <c r="P329" s="639"/>
      <c r="Q329" s="639"/>
      <c r="R329" s="639"/>
      <c r="S329" s="639"/>
      <c r="T329" s="639"/>
    </row>
    <row r="330" spans="1:20" s="638" customFormat="1" ht="57">
      <c r="B330" s="802"/>
      <c r="C330" s="646" t="s">
        <v>686</v>
      </c>
      <c r="E330" s="762"/>
      <c r="F330" s="1141"/>
      <c r="G330" s="762"/>
      <c r="I330" s="806"/>
      <c r="J330" s="639"/>
      <c r="K330" s="639"/>
      <c r="L330" s="639"/>
      <c r="M330" s="639"/>
      <c r="N330" s="639"/>
      <c r="O330" s="639"/>
      <c r="P330" s="639"/>
      <c r="Q330" s="639"/>
      <c r="R330" s="639"/>
      <c r="S330" s="639"/>
      <c r="T330" s="639"/>
    </row>
    <row r="331" spans="1:20" s="638" customFormat="1" ht="71.25">
      <c r="B331" s="802"/>
      <c r="C331" s="646" t="s">
        <v>687</v>
      </c>
      <c r="E331" s="762"/>
      <c r="F331" s="1141"/>
      <c r="G331" s="762"/>
      <c r="I331" s="806"/>
      <c r="J331" s="639"/>
      <c r="K331" s="639"/>
      <c r="L331" s="639"/>
      <c r="M331" s="639"/>
      <c r="N331" s="639"/>
      <c r="O331" s="639"/>
      <c r="P331" s="639"/>
      <c r="Q331" s="639"/>
      <c r="R331" s="639"/>
      <c r="S331" s="639"/>
      <c r="T331" s="639"/>
    </row>
    <row r="332" spans="1:20" s="638" customFormat="1" ht="71.25">
      <c r="B332" s="802"/>
      <c r="C332" s="646" t="s">
        <v>688</v>
      </c>
      <c r="E332" s="762"/>
      <c r="F332" s="1141"/>
      <c r="G332" s="762"/>
      <c r="I332" s="806"/>
      <c r="J332" s="639"/>
      <c r="K332" s="639"/>
      <c r="L332" s="639"/>
      <c r="M332" s="639"/>
      <c r="N332" s="639"/>
      <c r="O332" s="639"/>
      <c r="P332" s="639"/>
      <c r="Q332" s="639"/>
      <c r="R332" s="639"/>
      <c r="S332" s="639"/>
      <c r="T332" s="639"/>
    </row>
    <row r="333" spans="1:20" s="638" customFormat="1" ht="42.75">
      <c r="B333" s="802"/>
      <c r="C333" s="646" t="s">
        <v>689</v>
      </c>
      <c r="E333" s="762"/>
      <c r="F333" s="1141"/>
      <c r="G333" s="762"/>
      <c r="I333" s="806"/>
      <c r="J333" s="639"/>
      <c r="K333" s="639"/>
      <c r="L333" s="639"/>
      <c r="M333" s="639"/>
      <c r="N333" s="639"/>
      <c r="O333" s="639"/>
      <c r="P333" s="639"/>
      <c r="Q333" s="639"/>
      <c r="R333" s="639"/>
      <c r="S333" s="639"/>
      <c r="T333" s="639"/>
    </row>
    <row r="334" spans="1:20" s="638" customFormat="1" ht="16.5">
      <c r="B334" s="656"/>
      <c r="C334" s="646" t="s">
        <v>690</v>
      </c>
      <c r="F334" s="1127"/>
      <c r="G334" s="636"/>
      <c r="I334" s="639"/>
      <c r="J334" s="639"/>
      <c r="K334" s="639"/>
      <c r="L334" s="639"/>
      <c r="M334" s="639"/>
      <c r="N334" s="639"/>
      <c r="O334" s="639"/>
      <c r="P334" s="639"/>
      <c r="Q334" s="639"/>
      <c r="R334" s="639"/>
      <c r="S334" s="639"/>
      <c r="T334" s="639"/>
    </row>
    <row r="335" spans="1:20" s="638" customFormat="1">
      <c r="B335" s="86"/>
      <c r="F335" s="1127"/>
      <c r="G335" s="636"/>
      <c r="I335" s="639"/>
      <c r="J335" s="639"/>
      <c r="K335" s="639"/>
      <c r="L335" s="639"/>
      <c r="M335" s="639"/>
      <c r="N335" s="639"/>
      <c r="O335" s="639"/>
      <c r="P335" s="639"/>
      <c r="Q335" s="639"/>
      <c r="R335" s="639"/>
      <c r="S335" s="639"/>
      <c r="T335" s="639"/>
    </row>
    <row r="336" spans="1:20" s="638" customFormat="1">
      <c r="A336" s="639"/>
      <c r="B336" s="731"/>
      <c r="C336" s="633"/>
      <c r="D336" s="639"/>
      <c r="E336" s="639"/>
      <c r="F336" s="1128"/>
      <c r="G336" s="664"/>
      <c r="H336" s="639"/>
      <c r="I336" s="639"/>
      <c r="J336" s="639"/>
      <c r="K336" s="639"/>
      <c r="L336" s="639"/>
      <c r="M336" s="639"/>
      <c r="N336" s="639"/>
      <c r="O336" s="639"/>
      <c r="P336" s="639"/>
      <c r="Q336" s="639"/>
      <c r="R336" s="639"/>
      <c r="S336" s="639"/>
      <c r="T336" s="639"/>
    </row>
    <row r="337" spans="1:20" s="638" customFormat="1">
      <c r="A337" s="639"/>
      <c r="B337" s="731"/>
      <c r="C337" s="633"/>
      <c r="D337" s="633"/>
      <c r="E337" s="733"/>
      <c r="F337" s="1128"/>
      <c r="G337" s="664"/>
      <c r="H337" s="639"/>
      <c r="I337" s="639"/>
      <c r="J337" s="639"/>
      <c r="K337" s="639"/>
      <c r="L337" s="639"/>
      <c r="M337" s="639"/>
      <c r="N337" s="639"/>
      <c r="O337" s="639"/>
      <c r="P337" s="639"/>
      <c r="Q337" s="639"/>
      <c r="R337" s="639"/>
      <c r="S337" s="639"/>
      <c r="T337" s="639"/>
    </row>
    <row r="338" spans="1:20" s="638" customFormat="1">
      <c r="B338" s="86"/>
      <c r="F338" s="1127"/>
      <c r="G338" s="636"/>
      <c r="I338" s="639"/>
      <c r="J338" s="639"/>
      <c r="K338" s="639"/>
      <c r="L338" s="639"/>
      <c r="M338" s="639"/>
      <c r="N338" s="639"/>
      <c r="O338" s="639"/>
      <c r="P338" s="639"/>
      <c r="Q338" s="639"/>
      <c r="R338" s="639"/>
      <c r="S338" s="639"/>
      <c r="T338" s="639"/>
    </row>
    <row r="339" spans="1:20" s="638" customFormat="1">
      <c r="B339" s="656"/>
      <c r="C339" s="646" t="s">
        <v>518</v>
      </c>
      <c r="F339" s="1127"/>
      <c r="G339" s="636"/>
      <c r="I339" s="639"/>
      <c r="J339" s="639"/>
      <c r="K339" s="639"/>
      <c r="L339" s="639"/>
      <c r="M339" s="639"/>
      <c r="N339" s="639"/>
      <c r="O339" s="639"/>
      <c r="P339" s="639"/>
      <c r="Q339" s="639"/>
      <c r="R339" s="639"/>
      <c r="S339" s="639"/>
      <c r="T339" s="639"/>
    </row>
    <row r="340" spans="1:20" s="638" customFormat="1" ht="16.5">
      <c r="B340" s="656"/>
      <c r="C340" s="658" t="s">
        <v>667</v>
      </c>
      <c r="D340" s="658" t="s">
        <v>519</v>
      </c>
      <c r="E340" s="682">
        <v>500</v>
      </c>
      <c r="F340" s="1126"/>
      <c r="G340" s="660">
        <f>E340*F340</f>
        <v>0</v>
      </c>
      <c r="I340" s="639"/>
      <c r="J340" s="639"/>
      <c r="K340" s="639"/>
      <c r="L340" s="639"/>
      <c r="M340" s="639"/>
      <c r="N340" s="639"/>
      <c r="O340" s="639"/>
      <c r="P340" s="639"/>
      <c r="Q340" s="639"/>
      <c r="R340" s="639"/>
      <c r="S340" s="639"/>
      <c r="T340" s="639"/>
    </row>
    <row r="341" spans="1:20" s="638" customFormat="1">
      <c r="B341" s="731"/>
      <c r="C341" s="633"/>
      <c r="D341" s="633"/>
      <c r="E341" s="699"/>
      <c r="F341" s="1128"/>
      <c r="G341" s="664"/>
      <c r="I341" s="639"/>
      <c r="J341" s="639"/>
      <c r="K341" s="639"/>
      <c r="L341" s="639"/>
      <c r="M341" s="639"/>
      <c r="N341" s="639"/>
      <c r="O341" s="639"/>
      <c r="P341" s="639"/>
      <c r="Q341" s="639"/>
      <c r="R341" s="639"/>
      <c r="S341" s="639"/>
      <c r="T341" s="639"/>
    </row>
    <row r="342" spans="1:20" s="638" customFormat="1">
      <c r="B342" s="731"/>
      <c r="C342" s="633"/>
      <c r="D342" s="633"/>
      <c r="E342" s="699"/>
      <c r="F342" s="1128"/>
      <c r="G342" s="664"/>
      <c r="I342" s="639"/>
      <c r="J342" s="639"/>
      <c r="K342" s="639"/>
      <c r="L342" s="639"/>
      <c r="M342" s="639"/>
      <c r="N342" s="639"/>
      <c r="O342" s="639"/>
      <c r="P342" s="639"/>
      <c r="Q342" s="639"/>
      <c r="R342" s="639"/>
      <c r="S342" s="639"/>
      <c r="T342" s="639"/>
    </row>
    <row r="343" spans="1:20" s="638" customFormat="1">
      <c r="B343" s="731"/>
      <c r="C343" s="633"/>
      <c r="D343" s="633"/>
      <c r="E343" s="699"/>
      <c r="F343" s="1128"/>
      <c r="G343" s="664"/>
      <c r="I343" s="639"/>
      <c r="J343" s="639"/>
      <c r="K343" s="639"/>
      <c r="L343" s="639"/>
      <c r="M343" s="639"/>
      <c r="N343" s="639"/>
      <c r="O343" s="639"/>
      <c r="P343" s="639"/>
      <c r="Q343" s="639"/>
      <c r="R343" s="639"/>
      <c r="S343" s="639"/>
      <c r="T343" s="639"/>
    </row>
    <row r="344" spans="1:20" s="638" customFormat="1" ht="16.5">
      <c r="B344" s="656"/>
      <c r="C344" s="658" t="s">
        <v>668</v>
      </c>
      <c r="D344" s="658" t="s">
        <v>519</v>
      </c>
      <c r="E344" s="682">
        <v>130</v>
      </c>
      <c r="F344" s="1126"/>
      <c r="G344" s="660">
        <f>E344*F344</f>
        <v>0</v>
      </c>
      <c r="I344" s="639"/>
      <c r="J344" s="639"/>
      <c r="K344" s="639"/>
      <c r="L344" s="639"/>
      <c r="M344" s="639"/>
      <c r="N344" s="639"/>
      <c r="O344" s="639"/>
      <c r="P344" s="639"/>
      <c r="Q344" s="639"/>
      <c r="R344" s="639"/>
      <c r="S344" s="639"/>
      <c r="T344" s="639"/>
    </row>
    <row r="345" spans="1:20" s="638" customFormat="1">
      <c r="B345" s="86"/>
      <c r="E345" s="728"/>
      <c r="F345" s="1127"/>
      <c r="G345" s="636"/>
      <c r="I345" s="639"/>
      <c r="J345" s="639"/>
      <c r="K345" s="639"/>
      <c r="L345" s="639"/>
      <c r="M345" s="639"/>
      <c r="N345" s="639"/>
      <c r="O345" s="639"/>
      <c r="P345" s="639"/>
      <c r="Q345" s="639"/>
      <c r="R345" s="639"/>
      <c r="S345" s="639"/>
      <c r="T345" s="639"/>
    </row>
    <row r="346" spans="1:20" s="638" customFormat="1">
      <c r="B346" s="656"/>
      <c r="C346" s="817" t="s">
        <v>691</v>
      </c>
      <c r="E346" s="728"/>
      <c r="F346" s="1127"/>
      <c r="G346" s="636"/>
      <c r="I346" s="639"/>
      <c r="J346" s="639"/>
      <c r="K346" s="639"/>
      <c r="L346" s="639"/>
      <c r="M346" s="639"/>
      <c r="N346" s="639"/>
      <c r="O346" s="639"/>
      <c r="P346" s="639"/>
      <c r="Q346" s="639"/>
      <c r="R346" s="639"/>
      <c r="S346" s="639"/>
      <c r="T346" s="639"/>
    </row>
    <row r="347" spans="1:20" s="638" customFormat="1" ht="16.5">
      <c r="B347" s="656"/>
      <c r="C347" s="658" t="s">
        <v>669</v>
      </c>
      <c r="D347" s="658" t="s">
        <v>519</v>
      </c>
      <c r="E347" s="682">
        <v>22</v>
      </c>
      <c r="F347" s="1126"/>
      <c r="G347" s="660">
        <f>E347*F347</f>
        <v>0</v>
      </c>
      <c r="I347" s="639"/>
      <c r="J347" s="639"/>
      <c r="K347" s="639"/>
      <c r="L347" s="639"/>
      <c r="M347" s="639"/>
      <c r="N347" s="639"/>
      <c r="O347" s="639"/>
      <c r="P347" s="639"/>
      <c r="Q347" s="639"/>
      <c r="R347" s="639"/>
      <c r="S347" s="639"/>
      <c r="T347" s="639"/>
    </row>
    <row r="348" spans="1:20" s="638" customFormat="1" ht="16.5">
      <c r="B348" s="656"/>
      <c r="C348" s="658" t="s">
        <v>667</v>
      </c>
      <c r="D348" s="658" t="s">
        <v>519</v>
      </c>
      <c r="E348" s="682">
        <v>38</v>
      </c>
      <c r="F348" s="1126"/>
      <c r="G348" s="660">
        <f>E348*F348</f>
        <v>0</v>
      </c>
      <c r="I348" s="639"/>
      <c r="J348" s="639"/>
      <c r="K348" s="639"/>
      <c r="L348" s="639"/>
      <c r="M348" s="639"/>
      <c r="N348" s="639"/>
      <c r="O348" s="639"/>
      <c r="P348" s="639"/>
      <c r="Q348" s="639"/>
      <c r="R348" s="639"/>
      <c r="S348" s="639"/>
      <c r="T348" s="639"/>
    </row>
    <row r="349" spans="1:20" s="638" customFormat="1">
      <c r="B349" s="656"/>
      <c r="C349" s="633"/>
      <c r="D349" s="633"/>
      <c r="E349" s="699"/>
      <c r="F349" s="1128"/>
      <c r="G349" s="664"/>
      <c r="I349" s="639"/>
      <c r="J349" s="639"/>
      <c r="K349" s="639"/>
      <c r="L349" s="639"/>
      <c r="M349" s="639"/>
      <c r="N349" s="639"/>
      <c r="O349" s="639"/>
      <c r="P349" s="639"/>
      <c r="Q349" s="639"/>
      <c r="R349" s="639"/>
      <c r="S349" s="639"/>
      <c r="T349" s="639"/>
    </row>
    <row r="350" spans="1:20" s="638" customFormat="1">
      <c r="B350" s="656"/>
      <c r="C350" s="646" t="s">
        <v>521</v>
      </c>
      <c r="E350" s="728"/>
      <c r="F350" s="1127"/>
      <c r="G350" s="636"/>
      <c r="I350" s="639"/>
      <c r="J350" s="639"/>
      <c r="K350" s="639"/>
      <c r="L350" s="639"/>
      <c r="M350" s="639"/>
      <c r="N350" s="639"/>
      <c r="O350" s="639"/>
      <c r="P350" s="639"/>
      <c r="Q350" s="639"/>
      <c r="R350" s="639"/>
      <c r="S350" s="639"/>
      <c r="T350" s="639"/>
    </row>
    <row r="351" spans="1:20" s="638" customFormat="1" ht="16.5">
      <c r="B351" s="656"/>
      <c r="C351" s="658" t="s">
        <v>692</v>
      </c>
      <c r="D351" s="658" t="s">
        <v>519</v>
      </c>
      <c r="E351" s="682">
        <v>110</v>
      </c>
      <c r="F351" s="1126"/>
      <c r="G351" s="660">
        <f>E351*F351</f>
        <v>0</v>
      </c>
      <c r="I351" s="639"/>
      <c r="J351" s="639"/>
      <c r="K351" s="639"/>
      <c r="L351" s="639"/>
      <c r="M351" s="639"/>
      <c r="N351" s="639"/>
      <c r="O351" s="639"/>
      <c r="P351" s="639"/>
      <c r="Q351" s="639"/>
      <c r="R351" s="639"/>
      <c r="S351" s="639"/>
      <c r="T351" s="639"/>
    </row>
    <row r="352" spans="1:20" s="638" customFormat="1">
      <c r="B352" s="86"/>
      <c r="E352" s="728"/>
      <c r="F352" s="1127"/>
      <c r="G352" s="636"/>
      <c r="I352" s="639"/>
      <c r="J352" s="639"/>
      <c r="K352" s="639"/>
      <c r="L352" s="639"/>
      <c r="M352" s="639"/>
      <c r="N352" s="639"/>
      <c r="O352" s="639"/>
      <c r="P352" s="639"/>
      <c r="Q352" s="639"/>
      <c r="R352" s="639"/>
      <c r="S352" s="639"/>
      <c r="T352" s="639"/>
    </row>
    <row r="353" spans="1:20" s="638" customFormat="1">
      <c r="B353" s="656"/>
      <c r="C353" s="646" t="s">
        <v>522</v>
      </c>
      <c r="E353" s="728"/>
      <c r="F353" s="1127"/>
      <c r="G353" s="636"/>
      <c r="I353" s="639"/>
      <c r="J353" s="639"/>
      <c r="K353" s="639"/>
      <c r="L353" s="639"/>
      <c r="M353" s="639"/>
      <c r="N353" s="639"/>
      <c r="O353" s="639"/>
      <c r="P353" s="639"/>
      <c r="Q353" s="639"/>
      <c r="R353" s="639"/>
      <c r="S353" s="639"/>
      <c r="T353" s="639"/>
    </row>
    <row r="354" spans="1:20" s="638" customFormat="1" ht="16.5">
      <c r="B354" s="656"/>
      <c r="C354" s="658" t="s">
        <v>692</v>
      </c>
      <c r="D354" s="658" t="s">
        <v>519</v>
      </c>
      <c r="E354" s="682">
        <v>102</v>
      </c>
      <c r="F354" s="1126"/>
      <c r="G354" s="660">
        <f>E354*F354</f>
        <v>0</v>
      </c>
      <c r="I354" s="639"/>
      <c r="J354" s="639"/>
      <c r="K354" s="639"/>
      <c r="L354" s="639"/>
      <c r="M354" s="639"/>
      <c r="N354" s="639"/>
      <c r="O354" s="639"/>
      <c r="P354" s="639"/>
      <c r="Q354" s="639"/>
      <c r="R354" s="639"/>
      <c r="S354" s="639"/>
      <c r="T354" s="639"/>
    </row>
    <row r="355" spans="1:20" s="638" customFormat="1">
      <c r="B355" s="656"/>
      <c r="C355" s="633"/>
      <c r="D355" s="633"/>
      <c r="E355" s="733"/>
      <c r="F355" s="1128"/>
      <c r="G355" s="664"/>
      <c r="I355" s="639"/>
      <c r="J355" s="639"/>
      <c r="K355" s="639"/>
      <c r="L355" s="639"/>
      <c r="M355" s="639"/>
      <c r="N355" s="639"/>
      <c r="O355" s="639"/>
      <c r="P355" s="639"/>
      <c r="Q355" s="639"/>
      <c r="R355" s="639"/>
      <c r="S355" s="639"/>
      <c r="T355" s="639"/>
    </row>
    <row r="356" spans="1:20" s="638" customFormat="1">
      <c r="B356" s="656"/>
      <c r="C356" s="633"/>
      <c r="D356" s="633"/>
      <c r="E356" s="733"/>
      <c r="F356" s="1128"/>
      <c r="G356" s="664"/>
      <c r="I356" s="639"/>
      <c r="J356" s="639"/>
      <c r="K356" s="639"/>
      <c r="L356" s="639"/>
      <c r="M356" s="639"/>
      <c r="N356" s="639"/>
      <c r="O356" s="639"/>
      <c r="P356" s="639"/>
      <c r="Q356" s="639"/>
      <c r="R356" s="639"/>
      <c r="S356" s="639"/>
      <c r="T356" s="639"/>
    </row>
    <row r="357" spans="1:20" s="638" customFormat="1" ht="28.5">
      <c r="B357" s="86">
        <v>2</v>
      </c>
      <c r="C357" s="646" t="s">
        <v>693</v>
      </c>
      <c r="F357" s="1127"/>
      <c r="G357" s="636"/>
      <c r="I357" s="639"/>
      <c r="J357" s="639"/>
      <c r="K357" s="639"/>
      <c r="L357" s="639"/>
      <c r="M357" s="639"/>
      <c r="N357" s="639"/>
      <c r="O357" s="639"/>
      <c r="P357" s="639"/>
      <c r="Q357" s="639"/>
      <c r="R357" s="639"/>
      <c r="S357" s="639"/>
      <c r="T357" s="639"/>
    </row>
    <row r="358" spans="1:20" s="638" customFormat="1" ht="71.25">
      <c r="B358" s="656"/>
      <c r="C358" s="646" t="s">
        <v>694</v>
      </c>
      <c r="F358" s="1127"/>
      <c r="G358" s="636"/>
      <c r="I358" s="639"/>
      <c r="J358" s="639"/>
      <c r="K358" s="639"/>
      <c r="L358" s="639"/>
      <c r="M358" s="639"/>
      <c r="N358" s="639"/>
      <c r="O358" s="639"/>
      <c r="P358" s="639"/>
      <c r="Q358" s="639"/>
      <c r="R358" s="639"/>
      <c r="S358" s="639"/>
      <c r="T358" s="639"/>
    </row>
    <row r="359" spans="1:20" s="638" customFormat="1" ht="28.5">
      <c r="B359" s="656"/>
      <c r="C359" s="646" t="s">
        <v>695</v>
      </c>
      <c r="F359" s="1127"/>
      <c r="G359" s="636"/>
      <c r="I359" s="639"/>
      <c r="J359" s="639"/>
      <c r="K359" s="639"/>
      <c r="L359" s="639"/>
      <c r="M359" s="639"/>
      <c r="N359" s="639"/>
      <c r="O359" s="639"/>
      <c r="P359" s="639"/>
      <c r="Q359" s="639"/>
      <c r="R359" s="639"/>
      <c r="S359" s="639"/>
      <c r="T359" s="639"/>
    </row>
    <row r="360" spans="1:20" s="638" customFormat="1" ht="28.5">
      <c r="B360" s="656"/>
      <c r="C360" s="646" t="s">
        <v>696</v>
      </c>
      <c r="F360" s="1127"/>
      <c r="G360" s="636"/>
      <c r="I360" s="639"/>
      <c r="J360" s="639"/>
      <c r="K360" s="639"/>
      <c r="L360" s="639"/>
      <c r="M360" s="639"/>
      <c r="N360" s="639"/>
      <c r="O360" s="639"/>
      <c r="P360" s="639"/>
      <c r="Q360" s="639"/>
      <c r="R360" s="639"/>
      <c r="S360" s="639"/>
      <c r="T360" s="639"/>
    </row>
    <row r="361" spans="1:20" s="638" customFormat="1" ht="16.5">
      <c r="B361" s="656"/>
      <c r="C361" s="646" t="s">
        <v>690</v>
      </c>
      <c r="F361" s="1127"/>
      <c r="G361" s="636"/>
      <c r="I361" s="639"/>
      <c r="J361" s="639"/>
      <c r="K361" s="639"/>
      <c r="L361" s="639"/>
      <c r="M361" s="639"/>
      <c r="N361" s="639"/>
      <c r="O361" s="639"/>
      <c r="P361" s="639"/>
      <c r="Q361" s="639"/>
      <c r="R361" s="639"/>
      <c r="S361" s="639"/>
      <c r="T361" s="639"/>
    </row>
    <row r="362" spans="1:20" s="638" customFormat="1">
      <c r="A362" s="639"/>
      <c r="B362" s="731"/>
      <c r="C362" s="633"/>
      <c r="D362" s="639"/>
      <c r="E362" s="639"/>
      <c r="F362" s="1128"/>
      <c r="G362" s="664"/>
      <c r="H362" s="639"/>
      <c r="I362" s="639"/>
      <c r="J362" s="639"/>
      <c r="K362" s="639"/>
      <c r="L362" s="639"/>
      <c r="M362" s="639"/>
      <c r="N362" s="639"/>
      <c r="O362" s="639"/>
      <c r="P362" s="639"/>
      <c r="Q362" s="639"/>
      <c r="R362" s="639"/>
      <c r="S362" s="639"/>
      <c r="T362" s="639"/>
    </row>
    <row r="363" spans="1:20" s="638" customFormat="1">
      <c r="A363" s="639"/>
      <c r="B363" s="731"/>
      <c r="C363" s="646" t="s">
        <v>518</v>
      </c>
      <c r="F363" s="1127"/>
      <c r="G363" s="636"/>
      <c r="H363" s="639"/>
      <c r="I363" s="639"/>
      <c r="J363" s="639"/>
      <c r="K363" s="639"/>
      <c r="L363" s="639"/>
      <c r="M363" s="639"/>
      <c r="N363" s="639"/>
      <c r="O363" s="639"/>
      <c r="P363" s="639"/>
      <c r="Q363" s="639"/>
      <c r="R363" s="639"/>
      <c r="S363" s="639"/>
      <c r="T363" s="639"/>
    </row>
    <row r="364" spans="1:20" s="638" customFormat="1" ht="16.5">
      <c r="B364" s="656"/>
      <c r="C364" s="658" t="s">
        <v>667</v>
      </c>
      <c r="D364" s="658" t="s">
        <v>519</v>
      </c>
      <c r="E364" s="682">
        <v>500</v>
      </c>
      <c r="F364" s="1126"/>
      <c r="G364" s="660">
        <f>E364*F364</f>
        <v>0</v>
      </c>
      <c r="I364" s="766"/>
      <c r="J364" s="818"/>
      <c r="K364" s="819"/>
      <c r="L364" s="766"/>
      <c r="M364" s="639"/>
      <c r="N364" s="639"/>
      <c r="O364" s="639"/>
      <c r="P364" s="639"/>
      <c r="Q364" s="639"/>
      <c r="R364" s="639"/>
      <c r="S364" s="639"/>
      <c r="T364" s="639"/>
    </row>
    <row r="365" spans="1:20" s="638" customFormat="1" ht="16.5">
      <c r="B365" s="656"/>
      <c r="C365" s="658" t="s">
        <v>668</v>
      </c>
      <c r="D365" s="658" t="s">
        <v>519</v>
      </c>
      <c r="E365" s="682">
        <v>130</v>
      </c>
      <c r="F365" s="1126"/>
      <c r="G365" s="660">
        <f>E365*F365</f>
        <v>0</v>
      </c>
      <c r="I365" s="766"/>
      <c r="J365" s="818"/>
      <c r="K365" s="819"/>
      <c r="L365" s="766"/>
      <c r="M365" s="639"/>
      <c r="N365" s="639"/>
      <c r="O365" s="639"/>
      <c r="P365" s="639"/>
      <c r="Q365" s="639"/>
      <c r="R365" s="639"/>
      <c r="S365" s="639"/>
      <c r="T365" s="639"/>
    </row>
    <row r="366" spans="1:20" s="638" customFormat="1">
      <c r="B366" s="86"/>
      <c r="E366" s="728"/>
      <c r="F366" s="1127"/>
      <c r="G366" s="636"/>
      <c r="I366" s="766"/>
      <c r="J366" s="714"/>
      <c r="K366" s="819"/>
      <c r="L366" s="766"/>
      <c r="M366" s="639"/>
      <c r="N366" s="639"/>
      <c r="O366" s="639"/>
      <c r="P366" s="639"/>
      <c r="Q366" s="639"/>
      <c r="R366" s="639"/>
      <c r="S366" s="639"/>
      <c r="T366" s="639"/>
    </row>
    <row r="367" spans="1:20" s="638" customFormat="1">
      <c r="B367" s="656"/>
      <c r="C367" s="817" t="s">
        <v>691</v>
      </c>
      <c r="E367" s="728"/>
      <c r="F367" s="1127"/>
      <c r="G367" s="636"/>
      <c r="I367" s="766"/>
      <c r="J367" s="714"/>
      <c r="K367" s="819"/>
      <c r="L367" s="766"/>
      <c r="M367" s="639"/>
      <c r="N367" s="639"/>
      <c r="O367" s="639"/>
      <c r="P367" s="639"/>
      <c r="Q367" s="639"/>
      <c r="R367" s="639"/>
      <c r="S367" s="639"/>
      <c r="T367" s="639"/>
    </row>
    <row r="368" spans="1:20" s="638" customFormat="1" ht="16.5">
      <c r="B368" s="656"/>
      <c r="C368" s="658" t="s">
        <v>669</v>
      </c>
      <c r="D368" s="658" t="s">
        <v>519</v>
      </c>
      <c r="E368" s="682">
        <v>22</v>
      </c>
      <c r="F368" s="1126"/>
      <c r="G368" s="660">
        <f>E368*F368</f>
        <v>0</v>
      </c>
      <c r="I368" s="766"/>
      <c r="J368" s="820"/>
      <c r="K368" s="819"/>
      <c r="L368" s="766"/>
      <c r="M368" s="639"/>
      <c r="N368" s="639"/>
      <c r="O368" s="639"/>
      <c r="P368" s="639"/>
      <c r="Q368" s="639"/>
      <c r="R368" s="639"/>
      <c r="S368" s="639"/>
      <c r="T368" s="639"/>
    </row>
    <row r="369" spans="1:20" s="638" customFormat="1" ht="16.5">
      <c r="B369" s="656"/>
      <c r="C369" s="658" t="s">
        <v>667</v>
      </c>
      <c r="D369" s="658" t="s">
        <v>519</v>
      </c>
      <c r="E369" s="682">
        <v>38</v>
      </c>
      <c r="F369" s="1126"/>
      <c r="G369" s="660">
        <f>E369*F369</f>
        <v>0</v>
      </c>
      <c r="I369" s="639"/>
      <c r="J369" s="820"/>
      <c r="K369" s="639"/>
      <c r="L369" s="766"/>
      <c r="M369" s="639"/>
      <c r="N369" s="639"/>
      <c r="O369" s="639"/>
      <c r="P369" s="639"/>
      <c r="Q369" s="639"/>
      <c r="R369" s="639"/>
      <c r="S369" s="639"/>
      <c r="T369" s="639"/>
    </row>
    <row r="370" spans="1:20" s="638" customFormat="1">
      <c r="B370" s="656"/>
      <c r="C370" s="633"/>
      <c r="D370" s="633"/>
      <c r="E370" s="699"/>
      <c r="F370" s="1128"/>
      <c r="G370" s="664"/>
      <c r="I370" s="639"/>
      <c r="J370" s="639"/>
      <c r="K370" s="639"/>
      <c r="L370" s="639"/>
      <c r="M370" s="639"/>
      <c r="N370" s="639"/>
      <c r="O370" s="639"/>
      <c r="P370" s="639"/>
      <c r="Q370" s="639"/>
      <c r="R370" s="639"/>
      <c r="S370" s="639"/>
      <c r="T370" s="639"/>
    </row>
    <row r="371" spans="1:20" s="638" customFormat="1">
      <c r="B371" s="656"/>
      <c r="C371" s="646" t="s">
        <v>521</v>
      </c>
      <c r="E371" s="728"/>
      <c r="F371" s="1127"/>
      <c r="G371" s="636"/>
      <c r="I371" s="639"/>
      <c r="J371" s="639"/>
      <c r="K371" s="639"/>
      <c r="L371" s="639"/>
      <c r="M371" s="639"/>
      <c r="N371" s="639"/>
      <c r="O371" s="639"/>
      <c r="P371" s="639"/>
      <c r="Q371" s="639"/>
      <c r="R371" s="639"/>
      <c r="S371" s="639"/>
      <c r="T371" s="639"/>
    </row>
    <row r="372" spans="1:20" s="638" customFormat="1" ht="16.5">
      <c r="B372" s="656"/>
      <c r="C372" s="658" t="s">
        <v>692</v>
      </c>
      <c r="D372" s="658" t="s">
        <v>519</v>
      </c>
      <c r="E372" s="682">
        <v>110</v>
      </c>
      <c r="F372" s="1126"/>
      <c r="G372" s="660">
        <f>E372*F372</f>
        <v>0</v>
      </c>
      <c r="I372" s="639"/>
      <c r="J372" s="639"/>
      <c r="K372" s="639"/>
      <c r="L372" s="639"/>
      <c r="M372" s="639"/>
      <c r="N372" s="639"/>
      <c r="O372" s="639"/>
      <c r="P372" s="639"/>
      <c r="Q372" s="639"/>
      <c r="R372" s="639"/>
      <c r="S372" s="639"/>
      <c r="T372" s="639"/>
    </row>
    <row r="373" spans="1:20" s="638" customFormat="1">
      <c r="B373" s="656"/>
      <c r="C373" s="633"/>
      <c r="D373" s="633"/>
      <c r="E373" s="699"/>
      <c r="F373" s="1128"/>
      <c r="G373" s="664"/>
      <c r="I373" s="639"/>
      <c r="J373" s="639"/>
      <c r="K373" s="639"/>
      <c r="L373" s="639"/>
      <c r="M373" s="639"/>
      <c r="N373" s="639"/>
      <c r="O373" s="639"/>
      <c r="P373" s="639"/>
      <c r="Q373" s="639"/>
      <c r="R373" s="639"/>
      <c r="S373" s="639"/>
      <c r="T373" s="639"/>
    </row>
    <row r="374" spans="1:20" s="638" customFormat="1">
      <c r="B374" s="656"/>
      <c r="C374" s="633"/>
      <c r="D374" s="633"/>
      <c r="E374" s="699"/>
      <c r="F374" s="1128"/>
      <c r="G374" s="664"/>
      <c r="I374" s="639"/>
      <c r="J374" s="639"/>
      <c r="K374" s="639"/>
      <c r="L374" s="639"/>
      <c r="M374" s="639"/>
      <c r="N374" s="639"/>
      <c r="O374" s="639"/>
      <c r="P374" s="639"/>
      <c r="Q374" s="639"/>
      <c r="R374" s="639"/>
      <c r="S374" s="639"/>
      <c r="T374" s="639"/>
    </row>
    <row r="375" spans="1:20" s="638" customFormat="1">
      <c r="B375" s="656"/>
      <c r="E375" s="728"/>
      <c r="F375" s="1127"/>
      <c r="G375" s="636"/>
      <c r="I375" s="639"/>
      <c r="J375" s="639"/>
      <c r="K375" s="639"/>
      <c r="L375" s="639"/>
      <c r="M375" s="639"/>
      <c r="N375" s="639"/>
      <c r="O375" s="639"/>
      <c r="P375" s="639"/>
      <c r="Q375" s="639"/>
      <c r="R375" s="639"/>
      <c r="S375" s="639"/>
      <c r="T375" s="639"/>
    </row>
    <row r="376" spans="1:20" s="638" customFormat="1">
      <c r="B376" s="656"/>
      <c r="C376" s="646" t="s">
        <v>522</v>
      </c>
      <c r="E376" s="728"/>
      <c r="F376" s="1127"/>
      <c r="G376" s="636"/>
      <c r="I376" s="639"/>
      <c r="J376" s="639"/>
      <c r="K376" s="639"/>
      <c r="L376" s="639"/>
      <c r="M376" s="639"/>
      <c r="N376" s="639"/>
      <c r="O376" s="639"/>
      <c r="P376" s="639"/>
      <c r="Q376" s="639"/>
      <c r="R376" s="639"/>
      <c r="S376" s="639"/>
      <c r="T376" s="639"/>
    </row>
    <row r="377" spans="1:20" s="638" customFormat="1" ht="16.5">
      <c r="B377" s="86"/>
      <c r="C377" s="658" t="s">
        <v>692</v>
      </c>
      <c r="D377" s="658" t="s">
        <v>519</v>
      </c>
      <c r="E377" s="682">
        <v>102</v>
      </c>
      <c r="F377" s="1126"/>
      <c r="G377" s="660">
        <f>E377*F377</f>
        <v>0</v>
      </c>
      <c r="I377" s="639"/>
      <c r="J377" s="639"/>
      <c r="K377" s="639"/>
      <c r="L377" s="639"/>
      <c r="M377" s="639"/>
      <c r="N377" s="639"/>
      <c r="O377" s="639"/>
      <c r="P377" s="639"/>
      <c r="Q377" s="639"/>
      <c r="R377" s="639"/>
      <c r="S377" s="639"/>
      <c r="T377" s="639"/>
    </row>
    <row r="378" spans="1:20" s="638" customFormat="1">
      <c r="B378" s="656"/>
      <c r="C378" s="633"/>
      <c r="D378" s="633"/>
      <c r="E378" s="733"/>
      <c r="F378" s="1128"/>
      <c r="G378" s="664"/>
      <c r="I378" s="639"/>
      <c r="J378" s="639"/>
      <c r="K378" s="639"/>
      <c r="L378" s="639"/>
      <c r="M378" s="639"/>
      <c r="N378" s="639"/>
      <c r="O378" s="639"/>
      <c r="P378" s="639"/>
      <c r="Q378" s="639"/>
      <c r="R378" s="639"/>
      <c r="S378" s="639"/>
      <c r="T378" s="639"/>
    </row>
    <row r="379" spans="1:20" s="638" customFormat="1">
      <c r="B379" s="86">
        <v>3</v>
      </c>
      <c r="C379" s="646" t="s">
        <v>697</v>
      </c>
      <c r="F379" s="1127"/>
      <c r="G379" s="636"/>
      <c r="I379" s="639"/>
      <c r="J379" s="639"/>
      <c r="K379" s="639"/>
      <c r="L379" s="639"/>
      <c r="M379" s="639"/>
      <c r="N379" s="639"/>
      <c r="O379" s="639"/>
      <c r="P379" s="639"/>
      <c r="Q379" s="639"/>
      <c r="R379" s="639"/>
      <c r="S379" s="639"/>
      <c r="T379" s="639"/>
    </row>
    <row r="380" spans="1:20" s="638" customFormat="1" ht="71.25">
      <c r="B380" s="656"/>
      <c r="C380" s="646" t="s">
        <v>698</v>
      </c>
      <c r="F380" s="1127"/>
      <c r="G380" s="636"/>
      <c r="I380" s="639"/>
      <c r="J380" s="639"/>
      <c r="K380" s="639"/>
      <c r="L380" s="639"/>
      <c r="M380" s="639"/>
      <c r="N380" s="639"/>
      <c r="O380" s="639"/>
      <c r="P380" s="639"/>
      <c r="Q380" s="639"/>
      <c r="R380" s="639"/>
      <c r="S380" s="639"/>
      <c r="T380" s="639"/>
    </row>
    <row r="381" spans="1:20" s="638" customFormat="1" ht="57">
      <c r="B381" s="656"/>
      <c r="C381" s="646" t="s">
        <v>699</v>
      </c>
      <c r="F381" s="1127"/>
      <c r="G381" s="636"/>
      <c r="I381" s="639"/>
      <c r="J381" s="639"/>
      <c r="K381" s="639"/>
      <c r="L381" s="639"/>
      <c r="M381" s="639"/>
      <c r="N381" s="639"/>
      <c r="O381" s="639"/>
      <c r="P381" s="639"/>
      <c r="Q381" s="639"/>
      <c r="R381" s="639"/>
      <c r="S381" s="639"/>
      <c r="T381" s="639"/>
    </row>
    <row r="382" spans="1:20" s="793" customFormat="1" ht="28.5">
      <c r="B382" s="789"/>
      <c r="C382" s="646" t="s">
        <v>700</v>
      </c>
      <c r="D382" s="821"/>
      <c r="E382" s="792"/>
      <c r="F382" s="1150"/>
      <c r="G382" s="794"/>
      <c r="I382" s="795"/>
      <c r="J382" s="796"/>
      <c r="K382" s="796"/>
      <c r="L382" s="796"/>
      <c r="M382" s="796"/>
      <c r="N382" s="796"/>
      <c r="O382" s="796"/>
      <c r="P382" s="796"/>
      <c r="Q382" s="796"/>
      <c r="R382" s="796"/>
      <c r="S382" s="796"/>
      <c r="T382" s="796"/>
    </row>
    <row r="383" spans="1:20" s="638" customFormat="1" ht="16.5">
      <c r="B383" s="656"/>
      <c r="C383" s="646" t="s">
        <v>701</v>
      </c>
      <c r="F383" s="1127"/>
      <c r="G383" s="636"/>
      <c r="I383" s="639"/>
      <c r="J383" s="639"/>
      <c r="K383" s="639"/>
      <c r="L383" s="639"/>
      <c r="M383" s="639"/>
      <c r="N383" s="639"/>
      <c r="O383" s="639"/>
      <c r="P383" s="639"/>
      <c r="Q383" s="639"/>
      <c r="R383" s="639"/>
      <c r="S383" s="639"/>
      <c r="T383" s="639"/>
    </row>
    <row r="384" spans="1:20" s="638" customFormat="1">
      <c r="A384" s="639"/>
      <c r="B384" s="731"/>
      <c r="C384" s="633"/>
      <c r="D384" s="633"/>
      <c r="E384" s="733"/>
      <c r="F384" s="1153"/>
      <c r="G384" s="664"/>
      <c r="H384" s="639"/>
      <c r="I384" s="639"/>
      <c r="J384" s="639"/>
      <c r="K384" s="639"/>
      <c r="L384" s="639"/>
      <c r="M384" s="639"/>
      <c r="N384" s="639"/>
      <c r="O384" s="639"/>
      <c r="P384" s="639"/>
      <c r="Q384" s="639"/>
      <c r="R384" s="639"/>
      <c r="S384" s="639"/>
      <c r="T384" s="639"/>
    </row>
    <row r="385" spans="1:20" s="638" customFormat="1" ht="16.5">
      <c r="B385" s="656"/>
      <c r="C385" s="658" t="s">
        <v>518</v>
      </c>
      <c r="D385" s="658" t="s">
        <v>519</v>
      </c>
      <c r="E385" s="659">
        <v>600</v>
      </c>
      <c r="F385" s="1126"/>
      <c r="G385" s="660">
        <f>E385*F385</f>
        <v>0</v>
      </c>
      <c r="I385" s="639"/>
      <c r="J385" s="639"/>
      <c r="K385" s="639"/>
      <c r="L385" s="639"/>
      <c r="M385" s="639"/>
      <c r="N385" s="639"/>
      <c r="O385" s="639"/>
      <c r="P385" s="639"/>
      <c r="Q385" s="639"/>
      <c r="R385" s="639"/>
      <c r="S385" s="639"/>
      <c r="T385" s="639"/>
    </row>
    <row r="386" spans="1:20" s="638" customFormat="1">
      <c r="A386" s="639"/>
      <c r="B386" s="731"/>
      <c r="C386" s="658"/>
      <c r="D386" s="658"/>
      <c r="E386" s="659"/>
      <c r="F386" s="1126"/>
      <c r="G386" s="660"/>
      <c r="H386" s="639"/>
      <c r="I386" s="639"/>
      <c r="J386" s="639"/>
      <c r="K386" s="639"/>
      <c r="L386" s="639"/>
      <c r="M386" s="639"/>
      <c r="N386" s="639"/>
      <c r="O386" s="639"/>
      <c r="P386" s="639"/>
      <c r="Q386" s="639"/>
      <c r="R386" s="639"/>
      <c r="S386" s="639"/>
      <c r="T386" s="639"/>
    </row>
    <row r="387" spans="1:20" s="638" customFormat="1" ht="16.5">
      <c r="B387" s="86" t="s">
        <v>702</v>
      </c>
      <c r="C387" s="658" t="s">
        <v>558</v>
      </c>
      <c r="D387" s="658" t="s">
        <v>519</v>
      </c>
      <c r="E387" s="659">
        <v>55</v>
      </c>
      <c r="F387" s="1126"/>
      <c r="G387" s="660">
        <f>E387*F387</f>
        <v>0</v>
      </c>
      <c r="I387" s="639"/>
      <c r="J387" s="639"/>
      <c r="K387" s="639"/>
      <c r="L387" s="639"/>
      <c r="M387" s="639"/>
      <c r="N387" s="639"/>
      <c r="O387" s="639"/>
      <c r="P387" s="639"/>
      <c r="Q387" s="639"/>
      <c r="R387" s="639"/>
      <c r="S387" s="639"/>
      <c r="T387" s="639"/>
    </row>
    <row r="388" spans="1:20" s="638" customFormat="1" ht="16.5">
      <c r="B388" s="656"/>
      <c r="C388" s="658" t="s">
        <v>521</v>
      </c>
      <c r="D388" s="658" t="s">
        <v>519</v>
      </c>
      <c r="E388" s="659">
        <v>110</v>
      </c>
      <c r="F388" s="1126"/>
      <c r="G388" s="660">
        <f>E388*F388</f>
        <v>0</v>
      </c>
      <c r="I388" s="639"/>
      <c r="J388" s="639"/>
      <c r="K388" s="639"/>
      <c r="L388" s="639"/>
      <c r="M388" s="639"/>
      <c r="N388" s="639"/>
      <c r="O388" s="639"/>
      <c r="P388" s="639"/>
      <c r="Q388" s="639"/>
      <c r="R388" s="639"/>
      <c r="S388" s="639"/>
      <c r="T388" s="639"/>
    </row>
    <row r="389" spans="1:20" s="638" customFormat="1" ht="16.5">
      <c r="B389" s="656"/>
      <c r="C389" s="658" t="s">
        <v>522</v>
      </c>
      <c r="D389" s="658" t="s">
        <v>519</v>
      </c>
      <c r="E389" s="659">
        <v>102</v>
      </c>
      <c r="F389" s="1126"/>
      <c r="G389" s="660">
        <f>E389*F389</f>
        <v>0</v>
      </c>
      <c r="I389" s="639"/>
      <c r="J389" s="639"/>
      <c r="K389" s="639"/>
      <c r="L389" s="639"/>
      <c r="M389" s="639"/>
      <c r="N389" s="639"/>
      <c r="O389" s="639"/>
      <c r="P389" s="639"/>
      <c r="Q389" s="639"/>
      <c r="R389" s="639"/>
      <c r="S389" s="639"/>
      <c r="T389" s="639"/>
    </row>
    <row r="390" spans="1:20" s="638" customFormat="1">
      <c r="B390" s="86"/>
      <c r="F390" s="1127"/>
      <c r="G390" s="636"/>
      <c r="I390" s="639"/>
      <c r="J390" s="639"/>
      <c r="K390" s="639"/>
      <c r="L390" s="639"/>
      <c r="M390" s="639"/>
      <c r="N390" s="639"/>
      <c r="O390" s="639"/>
      <c r="P390" s="639"/>
      <c r="Q390" s="639"/>
      <c r="R390" s="639"/>
      <c r="S390" s="639"/>
      <c r="T390" s="639"/>
    </row>
    <row r="391" spans="1:20" s="638" customFormat="1" ht="15">
      <c r="B391" s="666" t="s">
        <v>684</v>
      </c>
      <c r="C391" s="717" t="s">
        <v>703</v>
      </c>
      <c r="D391" s="668"/>
      <c r="E391" s="718"/>
      <c r="F391" s="1129"/>
      <c r="G391" s="719">
        <f>SUM(G340:G389)</f>
        <v>0</v>
      </c>
      <c r="I391" s="639"/>
      <c r="J391" s="639"/>
      <c r="K391" s="639"/>
      <c r="L391" s="639"/>
      <c r="M391" s="639"/>
      <c r="N391" s="639"/>
      <c r="O391" s="639"/>
      <c r="P391" s="639"/>
      <c r="Q391" s="639"/>
      <c r="R391" s="639"/>
      <c r="S391" s="639"/>
      <c r="T391" s="639"/>
    </row>
    <row r="392" spans="1:20" s="638" customFormat="1">
      <c r="B392" s="86"/>
      <c r="F392" s="1127"/>
      <c r="G392" s="636"/>
      <c r="I392" s="639"/>
      <c r="J392" s="639"/>
      <c r="K392" s="639"/>
      <c r="L392" s="639"/>
      <c r="M392" s="639"/>
      <c r="N392" s="639"/>
      <c r="O392" s="639"/>
      <c r="P392" s="639"/>
      <c r="Q392" s="639"/>
      <c r="R392" s="639"/>
      <c r="S392" s="639"/>
      <c r="T392" s="639"/>
    </row>
    <row r="393" spans="1:20" s="638" customFormat="1">
      <c r="B393" s="86"/>
      <c r="F393" s="1127"/>
      <c r="G393" s="636"/>
      <c r="I393" s="639"/>
      <c r="J393" s="639"/>
      <c r="K393" s="639"/>
      <c r="L393" s="639"/>
      <c r="M393" s="639"/>
      <c r="N393" s="639"/>
      <c r="O393" s="639"/>
      <c r="P393" s="639"/>
      <c r="Q393" s="639"/>
      <c r="R393" s="639"/>
      <c r="S393" s="639"/>
      <c r="T393" s="639"/>
    </row>
    <row r="394" spans="1:20" s="638" customFormat="1">
      <c r="B394" s="86"/>
      <c r="F394" s="636"/>
      <c r="G394" s="636"/>
      <c r="I394" s="639"/>
      <c r="J394" s="639"/>
      <c r="K394" s="639"/>
      <c r="L394" s="639"/>
      <c r="M394" s="639"/>
      <c r="N394" s="639"/>
      <c r="O394" s="639"/>
      <c r="P394" s="639"/>
      <c r="Q394" s="639"/>
      <c r="R394" s="639"/>
      <c r="S394" s="639"/>
      <c r="T394" s="639"/>
    </row>
    <row r="395" spans="1:20" s="822" customFormat="1" ht="12.75">
      <c r="B395" s="66"/>
      <c r="C395" s="61"/>
      <c r="D395" s="62"/>
      <c r="E395" s="62"/>
      <c r="F395" s="63"/>
      <c r="G395" s="64"/>
      <c r="H395" s="66"/>
      <c r="I395" s="66"/>
      <c r="J395" s="66"/>
      <c r="K395" s="66"/>
      <c r="L395" s="66"/>
      <c r="M395" s="66"/>
      <c r="N395" s="66"/>
      <c r="O395" s="66"/>
      <c r="P395" s="66"/>
      <c r="Q395" s="66"/>
      <c r="R395" s="66"/>
      <c r="S395" s="66"/>
      <c r="T395" s="66"/>
    </row>
    <row r="396" spans="1:20" s="822" customFormat="1" ht="15.75">
      <c r="B396" s="743"/>
      <c r="C396" s="1282" t="s">
        <v>704</v>
      </c>
      <c r="D396" s="1283"/>
      <c r="E396" s="823"/>
      <c r="F396" s="65"/>
      <c r="G396" s="331"/>
      <c r="H396" s="66"/>
      <c r="I396" s="66"/>
      <c r="J396" s="66"/>
      <c r="K396" s="66"/>
      <c r="L396" s="66"/>
      <c r="M396" s="66"/>
      <c r="N396" s="66"/>
      <c r="O396" s="66"/>
      <c r="P396" s="66"/>
      <c r="Q396" s="66"/>
      <c r="R396" s="66"/>
      <c r="S396" s="66"/>
      <c r="T396" s="66"/>
    </row>
    <row r="397" spans="1:20" s="822" customFormat="1" ht="20.25">
      <c r="B397" s="67"/>
      <c r="C397" s="332"/>
      <c r="D397" s="333"/>
      <c r="E397" s="333"/>
      <c r="F397" s="65"/>
      <c r="G397" s="331"/>
      <c r="H397" s="66"/>
      <c r="I397" s="66"/>
      <c r="J397" s="66"/>
      <c r="K397" s="66"/>
      <c r="L397" s="66"/>
      <c r="M397" s="66"/>
      <c r="N397" s="66"/>
      <c r="O397" s="66"/>
      <c r="P397" s="66"/>
      <c r="Q397" s="66"/>
      <c r="R397" s="66"/>
      <c r="S397" s="66"/>
      <c r="T397" s="66"/>
    </row>
    <row r="398" spans="1:20" s="822" customFormat="1" ht="31.5">
      <c r="B398" s="67"/>
      <c r="C398" s="262"/>
      <c r="D398" s="69"/>
      <c r="E398" s="69"/>
      <c r="F398" s="40"/>
      <c r="G398" s="824" t="s">
        <v>104</v>
      </c>
      <c r="H398" s="66"/>
      <c r="I398" s="66"/>
      <c r="J398" s="66"/>
      <c r="K398" s="66"/>
      <c r="L398" s="66"/>
      <c r="M398" s="66"/>
      <c r="N398" s="66"/>
      <c r="O398" s="66"/>
      <c r="P398" s="66"/>
      <c r="Q398" s="66"/>
      <c r="R398" s="66"/>
      <c r="S398" s="66"/>
      <c r="T398" s="66"/>
    </row>
    <row r="399" spans="1:20" s="822" customFormat="1" ht="15">
      <c r="B399" s="825" t="s">
        <v>511</v>
      </c>
      <c r="C399" s="825" t="s">
        <v>305</v>
      </c>
      <c r="D399" s="826"/>
      <c r="E399" s="826"/>
      <c r="F399" s="827"/>
      <c r="G399" s="828">
        <f>G35</f>
        <v>0</v>
      </c>
      <c r="H399" s="66"/>
      <c r="I399" s="66"/>
      <c r="J399" s="66"/>
      <c r="K399" s="66"/>
      <c r="L399" s="66"/>
      <c r="M399" s="66"/>
      <c r="N399" s="66"/>
      <c r="O399" s="66"/>
      <c r="P399" s="66"/>
      <c r="Q399" s="66"/>
      <c r="R399" s="66"/>
      <c r="S399" s="66"/>
      <c r="T399" s="66"/>
    </row>
    <row r="400" spans="1:20" s="822" customFormat="1" ht="15">
      <c r="B400" s="825" t="s">
        <v>527</v>
      </c>
      <c r="C400" s="825" t="s">
        <v>307</v>
      </c>
      <c r="D400" s="826"/>
      <c r="E400" s="826"/>
      <c r="F400" s="827"/>
      <c r="G400" s="828">
        <f>G157</f>
        <v>0</v>
      </c>
      <c r="H400" s="66"/>
      <c r="I400" s="66"/>
      <c r="J400" s="66"/>
      <c r="K400" s="66"/>
      <c r="L400" s="66"/>
      <c r="M400" s="66"/>
      <c r="N400" s="66"/>
      <c r="O400" s="66"/>
      <c r="P400" s="66"/>
      <c r="Q400" s="66"/>
      <c r="R400" s="66"/>
      <c r="S400" s="66"/>
      <c r="T400" s="66"/>
    </row>
    <row r="401" spans="2:20" s="822" customFormat="1" ht="15">
      <c r="B401" s="825" t="s">
        <v>595</v>
      </c>
      <c r="C401" s="825" t="s">
        <v>596</v>
      </c>
      <c r="D401" s="826"/>
      <c r="E401" s="826"/>
      <c r="F401" s="827"/>
      <c r="G401" s="828">
        <f>G208</f>
        <v>0</v>
      </c>
      <c r="H401" s="66"/>
      <c r="I401" s="66"/>
      <c r="J401" s="66"/>
      <c r="K401" s="66"/>
      <c r="L401" s="66"/>
      <c r="M401" s="66"/>
      <c r="N401" s="66"/>
      <c r="O401" s="66"/>
      <c r="P401" s="66"/>
      <c r="Q401" s="66"/>
      <c r="R401" s="66"/>
      <c r="S401" s="66"/>
      <c r="T401" s="66"/>
    </row>
    <row r="402" spans="2:20" s="822" customFormat="1" ht="15">
      <c r="B402" s="825" t="s">
        <v>623</v>
      </c>
      <c r="C402" s="825" t="s">
        <v>624</v>
      </c>
      <c r="D402" s="826"/>
      <c r="E402" s="826"/>
      <c r="F402" s="827"/>
      <c r="G402" s="828">
        <f>G252</f>
        <v>0</v>
      </c>
      <c r="H402" s="66"/>
      <c r="I402" s="66"/>
      <c r="J402" s="66"/>
      <c r="K402" s="66"/>
      <c r="L402" s="66"/>
      <c r="M402" s="66"/>
      <c r="N402" s="66"/>
      <c r="O402" s="66"/>
      <c r="P402" s="66"/>
      <c r="Q402" s="66"/>
      <c r="R402" s="66"/>
      <c r="S402" s="66"/>
      <c r="T402" s="66"/>
    </row>
    <row r="403" spans="2:20" s="822" customFormat="1" ht="15">
      <c r="B403" s="825" t="s">
        <v>649</v>
      </c>
      <c r="C403" s="825" t="s">
        <v>650</v>
      </c>
      <c r="D403" s="826"/>
      <c r="E403" s="826"/>
      <c r="F403" s="827"/>
      <c r="G403" s="828">
        <f>G324</f>
        <v>0</v>
      </c>
      <c r="H403" s="66"/>
      <c r="I403" s="66"/>
      <c r="J403" s="66"/>
      <c r="K403" s="66"/>
      <c r="L403" s="66"/>
      <c r="M403" s="66"/>
      <c r="N403" s="66"/>
      <c r="O403" s="66"/>
      <c r="P403" s="66"/>
      <c r="Q403" s="66"/>
      <c r="R403" s="66"/>
      <c r="S403" s="66"/>
      <c r="T403" s="66"/>
    </row>
    <row r="404" spans="2:20" s="822" customFormat="1" ht="15">
      <c r="B404" s="825" t="s">
        <v>684</v>
      </c>
      <c r="C404" s="825" t="s">
        <v>200</v>
      </c>
      <c r="D404" s="826"/>
      <c r="E404" s="826"/>
      <c r="F404" s="827"/>
      <c r="G404" s="828">
        <f>G391</f>
        <v>0</v>
      </c>
      <c r="H404" s="66"/>
      <c r="I404" s="66"/>
      <c r="J404" s="66"/>
      <c r="K404" s="66"/>
      <c r="L404" s="66"/>
      <c r="M404" s="66"/>
      <c r="N404" s="66"/>
      <c r="O404" s="66"/>
      <c r="P404" s="66"/>
      <c r="Q404" s="66"/>
      <c r="R404" s="66"/>
      <c r="S404" s="66"/>
      <c r="T404" s="66"/>
    </row>
    <row r="405" spans="2:20" s="822" customFormat="1" ht="15.75">
      <c r="B405" s="829"/>
      <c r="C405" s="829"/>
      <c r="D405" s="62"/>
      <c r="E405" s="62"/>
      <c r="F405" s="65"/>
      <c r="G405" s="590"/>
      <c r="H405" s="66"/>
      <c r="I405" s="66"/>
      <c r="J405" s="66"/>
      <c r="K405" s="66"/>
      <c r="L405" s="66"/>
      <c r="M405" s="66"/>
      <c r="N405" s="66"/>
      <c r="O405" s="66"/>
      <c r="P405" s="66"/>
      <c r="Q405" s="66"/>
      <c r="R405" s="66"/>
      <c r="S405" s="66"/>
      <c r="T405" s="66"/>
    </row>
    <row r="406" spans="2:20" s="822" customFormat="1" ht="15.75">
      <c r="B406" s="66"/>
      <c r="C406" s="830" t="s">
        <v>705</v>
      </c>
      <c r="D406" s="62"/>
      <c r="E406" s="62"/>
      <c r="F406" s="63"/>
      <c r="G406" s="831">
        <f>SUM(G399:G404)</f>
        <v>0</v>
      </c>
      <c r="H406" s="66"/>
      <c r="I406" s="66"/>
      <c r="J406" s="66"/>
      <c r="K406" s="66"/>
      <c r="L406" s="66"/>
      <c r="M406" s="66"/>
      <c r="N406" s="66"/>
      <c r="O406" s="66"/>
      <c r="P406" s="66"/>
      <c r="Q406" s="66"/>
      <c r="R406" s="66"/>
      <c r="S406" s="66"/>
      <c r="T406" s="66"/>
    </row>
    <row r="407" spans="2:20" s="822" customFormat="1" ht="15">
      <c r="B407" s="66"/>
      <c r="C407" s="832"/>
      <c r="D407" s="62"/>
      <c r="E407" s="62"/>
      <c r="F407" s="63"/>
      <c r="G407" s="833"/>
      <c r="H407" s="66"/>
      <c r="I407" s="66"/>
      <c r="J407" s="66"/>
      <c r="K407" s="66"/>
      <c r="L407" s="66"/>
      <c r="M407" s="66"/>
      <c r="N407" s="66"/>
      <c r="O407" s="66"/>
      <c r="P407" s="66"/>
      <c r="Q407" s="66"/>
      <c r="R407" s="66"/>
      <c r="S407" s="66"/>
      <c r="T407" s="66"/>
    </row>
    <row r="408" spans="2:20" s="822" customFormat="1" ht="15.75">
      <c r="B408" s="66" t="s">
        <v>105</v>
      </c>
      <c r="C408" s="834" t="s">
        <v>502</v>
      </c>
      <c r="D408" s="62"/>
      <c r="E408" s="62"/>
      <c r="F408" s="63"/>
      <c r="G408" s="828">
        <f>0.25*G406</f>
        <v>0</v>
      </c>
      <c r="H408" s="66"/>
      <c r="I408" s="66"/>
      <c r="J408" s="66"/>
      <c r="K408" s="835"/>
      <c r="L408" s="835"/>
      <c r="M408" s="66"/>
      <c r="N408" s="632"/>
      <c r="O408" s="66"/>
      <c r="P408" s="66"/>
      <c r="Q408" s="66"/>
      <c r="R408" s="66"/>
      <c r="S408" s="66"/>
      <c r="T408" s="66"/>
    </row>
    <row r="409" spans="2:20" s="822" customFormat="1" ht="12.75">
      <c r="B409" s="66"/>
      <c r="C409" s="61"/>
      <c r="D409" s="62"/>
      <c r="E409" s="62"/>
      <c r="F409" s="63"/>
      <c r="G409" s="64"/>
      <c r="H409" s="66"/>
      <c r="I409" s="66"/>
      <c r="J409" s="66"/>
      <c r="K409" s="66"/>
      <c r="L409" s="66"/>
      <c r="M409" s="66"/>
      <c r="N409" s="66"/>
      <c r="O409" s="66"/>
      <c r="P409" s="66"/>
      <c r="Q409" s="66"/>
      <c r="R409" s="66"/>
      <c r="S409" s="66"/>
      <c r="T409" s="66"/>
    </row>
    <row r="410" spans="2:20" s="822" customFormat="1" ht="12.75">
      <c r="B410" s="66"/>
      <c r="C410" s="61"/>
      <c r="D410" s="62"/>
      <c r="E410" s="62"/>
      <c r="F410" s="63"/>
      <c r="G410" s="64"/>
      <c r="H410" s="66"/>
      <c r="I410" s="66"/>
      <c r="J410" s="66"/>
      <c r="K410" s="66"/>
      <c r="L410" s="66"/>
      <c r="M410" s="66"/>
      <c r="N410" s="66"/>
      <c r="O410" s="66"/>
      <c r="P410" s="66"/>
      <c r="Q410" s="66"/>
      <c r="R410" s="66"/>
      <c r="S410" s="66"/>
      <c r="T410" s="66"/>
    </row>
    <row r="411" spans="2:20" s="638" customFormat="1" ht="15.75">
      <c r="B411" s="86"/>
      <c r="C411" s="836" t="s">
        <v>706</v>
      </c>
      <c r="F411" s="636"/>
      <c r="G411" s="660">
        <f>G406+G408</f>
        <v>0</v>
      </c>
      <c r="I411" s="639"/>
      <c r="J411" s="639"/>
      <c r="K411" s="639"/>
      <c r="L411" s="639"/>
      <c r="M411" s="639"/>
      <c r="N411" s="639"/>
      <c r="O411" s="639"/>
      <c r="P411" s="639"/>
      <c r="Q411" s="639"/>
      <c r="R411" s="639"/>
      <c r="S411" s="639"/>
      <c r="T411" s="639"/>
    </row>
    <row r="412" spans="2:20" s="638" customFormat="1">
      <c r="B412" s="86"/>
      <c r="F412" s="636"/>
      <c r="G412" s="636"/>
      <c r="I412" s="639"/>
      <c r="J412" s="639"/>
      <c r="K412" s="639"/>
      <c r="L412" s="639"/>
      <c r="M412" s="639"/>
      <c r="N412" s="639"/>
      <c r="O412" s="639"/>
      <c r="P412" s="639"/>
      <c r="Q412" s="639"/>
      <c r="R412" s="639"/>
      <c r="S412" s="639"/>
      <c r="T412" s="639"/>
    </row>
    <row r="413" spans="2:20" s="638" customFormat="1">
      <c r="B413" s="86"/>
      <c r="F413" s="636"/>
      <c r="G413" s="636"/>
      <c r="I413" s="639"/>
      <c r="J413" s="639"/>
      <c r="K413" s="639"/>
      <c r="L413" s="639"/>
      <c r="M413" s="639"/>
      <c r="N413" s="639"/>
      <c r="O413" s="639"/>
      <c r="P413" s="639"/>
      <c r="Q413" s="639"/>
      <c r="R413" s="639"/>
      <c r="S413" s="639"/>
      <c r="T413" s="639"/>
    </row>
    <row r="414" spans="2:20" s="638" customFormat="1">
      <c r="B414" s="86"/>
      <c r="F414" s="636"/>
      <c r="G414" s="636"/>
      <c r="I414" s="639"/>
      <c r="J414" s="639"/>
      <c r="K414" s="639"/>
      <c r="L414" s="639"/>
      <c r="M414" s="639"/>
      <c r="N414" s="639"/>
      <c r="O414" s="639"/>
      <c r="P414" s="639"/>
      <c r="Q414" s="639"/>
      <c r="R414" s="639"/>
      <c r="S414" s="639"/>
      <c r="T414" s="639"/>
    </row>
    <row r="415" spans="2:20" s="638" customFormat="1">
      <c r="B415" s="646"/>
      <c r="F415" s="636"/>
      <c r="G415" s="636"/>
      <c r="I415" s="639"/>
      <c r="J415" s="639"/>
      <c r="K415" s="639"/>
      <c r="L415" s="639"/>
      <c r="M415" s="639"/>
      <c r="N415" s="639"/>
      <c r="O415" s="639"/>
      <c r="P415" s="639"/>
      <c r="Q415" s="639"/>
      <c r="R415" s="639"/>
      <c r="S415" s="639"/>
      <c r="T415" s="639"/>
    </row>
    <row r="416" spans="2:20" s="638" customFormat="1">
      <c r="B416" s="646"/>
      <c r="F416" s="636"/>
      <c r="G416" s="636"/>
      <c r="I416" s="639"/>
      <c r="J416" s="639"/>
      <c r="K416" s="639"/>
      <c r="L416" s="639"/>
      <c r="M416" s="639"/>
      <c r="N416" s="639"/>
      <c r="O416" s="639"/>
      <c r="P416" s="639"/>
      <c r="Q416" s="639"/>
      <c r="R416" s="639"/>
      <c r="S416" s="639"/>
      <c r="T416" s="639"/>
    </row>
    <row r="417" spans="2:20" s="638" customFormat="1">
      <c r="B417" s="646"/>
      <c r="F417" s="636"/>
      <c r="G417" s="636"/>
      <c r="I417" s="639"/>
      <c r="J417" s="639"/>
      <c r="K417" s="639"/>
      <c r="L417" s="639"/>
      <c r="M417" s="639"/>
      <c r="N417" s="639"/>
      <c r="O417" s="639"/>
      <c r="P417" s="639"/>
      <c r="Q417" s="639"/>
      <c r="R417" s="639"/>
      <c r="S417" s="639"/>
      <c r="T417" s="639"/>
    </row>
    <row r="418" spans="2:20" s="638" customFormat="1">
      <c r="B418" s="646"/>
      <c r="F418" s="636"/>
      <c r="G418" s="636"/>
      <c r="I418" s="639"/>
      <c r="J418" s="639"/>
      <c r="K418" s="639"/>
      <c r="L418" s="639"/>
      <c r="M418" s="639"/>
      <c r="N418" s="639"/>
      <c r="O418" s="639"/>
      <c r="P418" s="639"/>
      <c r="Q418" s="639"/>
      <c r="R418" s="639"/>
      <c r="S418" s="639"/>
      <c r="T418" s="639"/>
    </row>
    <row r="419" spans="2:20" s="638" customFormat="1">
      <c r="B419" s="646"/>
      <c r="F419" s="636"/>
      <c r="G419" s="636"/>
      <c r="I419" s="639"/>
      <c r="J419" s="639"/>
      <c r="K419" s="639"/>
      <c r="L419" s="639"/>
      <c r="M419" s="639"/>
      <c r="N419" s="639"/>
      <c r="O419" s="639"/>
      <c r="P419" s="639"/>
      <c r="Q419" s="639"/>
      <c r="R419" s="639"/>
      <c r="S419" s="639"/>
      <c r="T419" s="639"/>
    </row>
    <row r="420" spans="2:20" s="638" customFormat="1">
      <c r="B420" s="646"/>
      <c r="F420" s="636"/>
      <c r="G420" s="636"/>
      <c r="I420" s="639"/>
      <c r="J420" s="639"/>
      <c r="K420" s="639"/>
      <c r="L420" s="639"/>
      <c r="M420" s="639"/>
      <c r="N420" s="639"/>
      <c r="O420" s="639"/>
      <c r="P420" s="639"/>
      <c r="Q420" s="639"/>
      <c r="R420" s="639"/>
      <c r="S420" s="639"/>
      <c r="T420" s="639"/>
    </row>
    <row r="421" spans="2:20" s="638" customFormat="1">
      <c r="B421" s="646"/>
      <c r="F421" s="636"/>
      <c r="G421" s="636"/>
      <c r="I421" s="639"/>
      <c r="J421" s="639"/>
      <c r="K421" s="639"/>
      <c r="L421" s="639"/>
      <c r="M421" s="639"/>
      <c r="N421" s="639"/>
      <c r="O421" s="639"/>
      <c r="P421" s="639"/>
      <c r="Q421" s="639"/>
      <c r="R421" s="639"/>
      <c r="S421" s="639"/>
      <c r="T421" s="639"/>
    </row>
    <row r="422" spans="2:20" s="638" customFormat="1">
      <c r="B422" s="646"/>
      <c r="F422" s="636"/>
      <c r="G422" s="636"/>
      <c r="I422" s="639"/>
      <c r="J422" s="639"/>
      <c r="K422" s="639"/>
      <c r="L422" s="639"/>
      <c r="M422" s="639"/>
      <c r="N422" s="639"/>
      <c r="O422" s="639"/>
      <c r="P422" s="639"/>
      <c r="Q422" s="639"/>
      <c r="R422" s="639"/>
      <c r="S422" s="639"/>
      <c r="T422" s="639"/>
    </row>
    <row r="423" spans="2:20" s="638" customFormat="1">
      <c r="B423" s="633"/>
      <c r="C423" s="639"/>
      <c r="D423" s="639"/>
      <c r="E423" s="639"/>
      <c r="F423" s="664"/>
      <c r="G423" s="664"/>
      <c r="H423" s="639"/>
      <c r="I423" s="639"/>
      <c r="J423" s="639"/>
      <c r="K423" s="639"/>
      <c r="L423" s="639"/>
      <c r="M423" s="639"/>
      <c r="N423" s="639"/>
      <c r="O423" s="639"/>
      <c r="P423" s="639"/>
      <c r="Q423" s="639"/>
      <c r="R423" s="639"/>
      <c r="S423" s="639"/>
      <c r="T423" s="639"/>
    </row>
    <row r="424" spans="2:20" s="638" customFormat="1">
      <c r="B424" s="633"/>
      <c r="C424" s="639"/>
      <c r="D424" s="639"/>
      <c r="E424" s="639"/>
      <c r="F424" s="664"/>
      <c r="G424" s="664"/>
      <c r="H424" s="639"/>
      <c r="I424" s="639"/>
      <c r="J424" s="639"/>
      <c r="K424" s="639"/>
      <c r="L424" s="639"/>
      <c r="M424" s="639"/>
      <c r="N424" s="639"/>
      <c r="O424" s="639"/>
      <c r="P424" s="639"/>
      <c r="Q424" s="639"/>
      <c r="R424" s="639"/>
      <c r="S424" s="639"/>
      <c r="T424" s="639"/>
    </row>
    <row r="425" spans="2:20" s="638" customFormat="1">
      <c r="B425" s="633"/>
      <c r="C425" s="639"/>
      <c r="D425" s="639"/>
      <c r="E425" s="639"/>
      <c r="F425" s="664"/>
      <c r="G425" s="664"/>
      <c r="H425" s="639"/>
      <c r="I425" s="639"/>
      <c r="J425" s="639"/>
      <c r="K425" s="639"/>
      <c r="L425" s="639"/>
      <c r="M425" s="639"/>
      <c r="N425" s="639"/>
      <c r="O425" s="639"/>
      <c r="P425" s="639"/>
      <c r="Q425" s="639"/>
      <c r="R425" s="639"/>
      <c r="S425" s="639"/>
      <c r="T425" s="639"/>
    </row>
    <row r="426" spans="2:20" s="838" customFormat="1" ht="15.75">
      <c r="B426" s="129"/>
      <c r="C426" s="837"/>
      <c r="D426" s="62"/>
      <c r="E426" s="62"/>
      <c r="F426" s="63"/>
      <c r="G426" s="664"/>
      <c r="H426" s="66"/>
      <c r="I426" s="66"/>
      <c r="J426" s="66"/>
      <c r="K426" s="66"/>
      <c r="L426" s="66"/>
      <c r="M426" s="66"/>
      <c r="N426" s="66"/>
      <c r="O426" s="66"/>
      <c r="P426" s="66"/>
      <c r="Q426" s="66"/>
      <c r="R426" s="66"/>
      <c r="S426" s="66"/>
      <c r="T426" s="66"/>
    </row>
    <row r="427" spans="2:20" s="838" customFormat="1" ht="12.75">
      <c r="B427" s="66"/>
      <c r="C427" s="61"/>
      <c r="D427" s="62"/>
      <c r="E427" s="62"/>
      <c r="F427" s="63"/>
      <c r="G427" s="64"/>
      <c r="H427" s="66"/>
      <c r="I427" s="66"/>
      <c r="J427" s="66"/>
      <c r="K427" s="66"/>
      <c r="L427" s="66"/>
      <c r="M427" s="66"/>
      <c r="N427" s="66"/>
      <c r="O427" s="66"/>
      <c r="P427" s="66"/>
      <c r="Q427" s="66"/>
      <c r="R427" s="66"/>
      <c r="S427" s="66"/>
      <c r="T427" s="66"/>
    </row>
    <row r="428" spans="2:20" s="638" customFormat="1">
      <c r="B428" s="646"/>
      <c r="F428" s="636"/>
      <c r="G428" s="636"/>
      <c r="I428" s="639"/>
      <c r="J428" s="639"/>
      <c r="K428" s="639"/>
      <c r="L428" s="639"/>
      <c r="M428" s="639"/>
      <c r="N428" s="639"/>
      <c r="O428" s="639"/>
      <c r="P428" s="639"/>
      <c r="Q428" s="639"/>
      <c r="R428" s="639"/>
      <c r="S428" s="639"/>
      <c r="T428" s="639"/>
    </row>
    <row r="429" spans="2:20" s="638" customFormat="1">
      <c r="B429" s="646"/>
      <c r="F429" s="636"/>
      <c r="G429" s="636"/>
      <c r="I429" s="639"/>
      <c r="J429" s="639"/>
      <c r="K429" s="639"/>
      <c r="L429" s="639"/>
      <c r="M429" s="639"/>
      <c r="N429" s="639"/>
      <c r="O429" s="639"/>
      <c r="P429" s="639"/>
      <c r="Q429" s="639"/>
      <c r="R429" s="639"/>
      <c r="S429" s="639"/>
      <c r="T429" s="639"/>
    </row>
    <row r="430" spans="2:20" s="638" customFormat="1">
      <c r="B430" s="646"/>
      <c r="F430" s="636"/>
      <c r="G430" s="636"/>
      <c r="I430" s="639"/>
      <c r="J430" s="639"/>
      <c r="K430" s="639"/>
      <c r="L430" s="639"/>
      <c r="M430" s="639"/>
      <c r="N430" s="639"/>
      <c r="O430" s="639"/>
      <c r="P430" s="639"/>
      <c r="Q430" s="639"/>
      <c r="R430" s="639"/>
      <c r="S430" s="639"/>
      <c r="T430" s="639"/>
    </row>
    <row r="431" spans="2:20" s="638" customFormat="1">
      <c r="B431" s="646"/>
      <c r="F431" s="636"/>
      <c r="G431" s="636"/>
      <c r="I431" s="639"/>
      <c r="J431" s="639"/>
      <c r="K431" s="639"/>
      <c r="L431" s="639"/>
      <c r="M431" s="639"/>
      <c r="N431" s="639"/>
      <c r="O431" s="639"/>
      <c r="P431" s="639"/>
      <c r="Q431" s="639"/>
      <c r="R431" s="639"/>
      <c r="S431" s="639"/>
      <c r="T431" s="639"/>
    </row>
    <row r="432" spans="2:20" s="638" customFormat="1">
      <c r="B432" s="646"/>
      <c r="F432" s="636"/>
      <c r="G432" s="636"/>
      <c r="I432" s="639"/>
      <c r="J432" s="639"/>
      <c r="K432" s="639"/>
      <c r="L432" s="639"/>
      <c r="M432" s="639"/>
      <c r="N432" s="639"/>
      <c r="O432" s="639"/>
      <c r="P432" s="639"/>
      <c r="Q432" s="639"/>
      <c r="R432" s="639"/>
      <c r="S432" s="639"/>
      <c r="T432" s="639"/>
    </row>
    <row r="433" spans="2:20" s="638" customFormat="1">
      <c r="B433" s="646"/>
      <c r="F433" s="636"/>
      <c r="G433" s="636"/>
      <c r="I433" s="639"/>
      <c r="J433" s="639"/>
      <c r="K433" s="639"/>
      <c r="L433" s="639"/>
      <c r="M433" s="639"/>
      <c r="N433" s="639"/>
      <c r="O433" s="639"/>
      <c r="P433" s="639"/>
      <c r="Q433" s="639"/>
      <c r="R433" s="639"/>
      <c r="S433" s="639"/>
      <c r="T433" s="639"/>
    </row>
    <row r="434" spans="2:20" s="638" customFormat="1">
      <c r="B434" s="646"/>
      <c r="F434" s="636"/>
      <c r="G434" s="636"/>
      <c r="I434" s="639"/>
      <c r="J434" s="639"/>
      <c r="K434" s="639"/>
      <c r="L434" s="639"/>
      <c r="M434" s="639"/>
      <c r="N434" s="639"/>
      <c r="O434" s="639"/>
      <c r="P434" s="639"/>
      <c r="Q434" s="639"/>
      <c r="R434" s="639"/>
      <c r="S434" s="639"/>
      <c r="T434" s="639"/>
    </row>
    <row r="435" spans="2:20" s="638" customFormat="1">
      <c r="B435" s="646"/>
      <c r="F435" s="636"/>
      <c r="G435" s="636"/>
      <c r="I435" s="639"/>
      <c r="J435" s="639"/>
      <c r="K435" s="639"/>
      <c r="L435" s="639"/>
      <c r="M435" s="639"/>
      <c r="N435" s="639"/>
      <c r="O435" s="639"/>
      <c r="P435" s="639"/>
      <c r="Q435" s="639"/>
      <c r="R435" s="639"/>
      <c r="S435" s="639"/>
      <c r="T435" s="639"/>
    </row>
    <row r="436" spans="2:20" s="638" customFormat="1">
      <c r="B436" s="646"/>
      <c r="F436" s="636"/>
      <c r="G436" s="636"/>
      <c r="I436" s="639"/>
      <c r="J436" s="639"/>
      <c r="K436" s="639"/>
      <c r="L436" s="639"/>
      <c r="M436" s="639"/>
      <c r="N436" s="639"/>
      <c r="O436" s="639"/>
      <c r="P436" s="639"/>
      <c r="Q436" s="639"/>
      <c r="R436" s="639"/>
      <c r="S436" s="639"/>
      <c r="T436" s="639"/>
    </row>
    <row r="437" spans="2:20" s="638" customFormat="1">
      <c r="B437" s="646"/>
      <c r="F437" s="636"/>
      <c r="G437" s="636"/>
      <c r="I437" s="639"/>
      <c r="J437" s="639"/>
      <c r="K437" s="639"/>
      <c r="L437" s="639"/>
      <c r="M437" s="639"/>
      <c r="N437" s="639"/>
      <c r="O437" s="639"/>
      <c r="P437" s="639"/>
      <c r="Q437" s="639"/>
      <c r="R437" s="639"/>
      <c r="S437" s="639"/>
      <c r="T437" s="639"/>
    </row>
    <row r="438" spans="2:20" s="638" customFormat="1">
      <c r="B438" s="646"/>
      <c r="F438" s="636"/>
      <c r="G438" s="636"/>
      <c r="I438" s="639"/>
      <c r="J438" s="639"/>
      <c r="K438" s="639"/>
      <c r="L438" s="639"/>
      <c r="M438" s="639"/>
      <c r="N438" s="639"/>
      <c r="O438" s="639"/>
      <c r="P438" s="639"/>
      <c r="Q438" s="639"/>
      <c r="R438" s="639"/>
      <c r="S438" s="639"/>
      <c r="T438" s="639"/>
    </row>
    <row r="439" spans="2:20" s="638" customFormat="1">
      <c r="F439" s="636"/>
      <c r="G439" s="636"/>
      <c r="I439" s="639"/>
      <c r="J439" s="639"/>
      <c r="K439" s="639"/>
      <c r="L439" s="639"/>
      <c r="M439" s="639"/>
      <c r="N439" s="639"/>
      <c r="O439" s="639"/>
      <c r="P439" s="639"/>
      <c r="Q439" s="639"/>
      <c r="R439" s="639"/>
      <c r="S439" s="639"/>
      <c r="T439" s="639"/>
    </row>
    <row r="440" spans="2:20" s="638" customFormat="1">
      <c r="F440" s="636"/>
      <c r="G440" s="636"/>
      <c r="I440" s="639"/>
      <c r="J440" s="639"/>
      <c r="K440" s="639"/>
      <c r="L440" s="639"/>
      <c r="M440" s="639"/>
      <c r="N440" s="639"/>
      <c r="O440" s="639"/>
      <c r="P440" s="639"/>
      <c r="Q440" s="639"/>
      <c r="R440" s="639"/>
      <c r="S440" s="639"/>
      <c r="T440" s="639"/>
    </row>
    <row r="441" spans="2:20" s="638" customFormat="1">
      <c r="F441" s="636"/>
      <c r="G441" s="636"/>
      <c r="I441" s="639"/>
      <c r="J441" s="639"/>
      <c r="K441" s="639"/>
      <c r="L441" s="639"/>
      <c r="M441" s="639"/>
      <c r="N441" s="639"/>
      <c r="O441" s="639"/>
      <c r="P441" s="639"/>
      <c r="Q441" s="639"/>
      <c r="R441" s="639"/>
      <c r="S441" s="639"/>
      <c r="T441" s="639"/>
    </row>
    <row r="442" spans="2:20" s="638" customFormat="1">
      <c r="F442" s="636"/>
      <c r="G442" s="636"/>
      <c r="I442" s="639"/>
      <c r="J442" s="639"/>
      <c r="K442" s="639"/>
      <c r="L442" s="639"/>
      <c r="M442" s="639"/>
      <c r="N442" s="639"/>
      <c r="O442" s="639"/>
      <c r="P442" s="639"/>
      <c r="Q442" s="639"/>
      <c r="R442" s="639"/>
      <c r="S442" s="639"/>
      <c r="T442" s="639"/>
    </row>
    <row r="443" spans="2:20" s="638" customFormat="1">
      <c r="F443" s="636"/>
      <c r="G443" s="636"/>
      <c r="I443" s="639"/>
      <c r="J443" s="639"/>
      <c r="K443" s="639"/>
      <c r="L443" s="639"/>
      <c r="M443" s="639"/>
      <c r="N443" s="639"/>
      <c r="O443" s="639"/>
      <c r="P443" s="639"/>
      <c r="Q443" s="639"/>
      <c r="R443" s="639"/>
      <c r="S443" s="639"/>
      <c r="T443" s="639"/>
    </row>
    <row r="444" spans="2:20" s="638" customFormat="1">
      <c r="F444" s="636"/>
      <c r="G444" s="636"/>
      <c r="I444" s="639"/>
      <c r="J444" s="639"/>
      <c r="K444" s="639"/>
      <c r="L444" s="639"/>
      <c r="M444" s="639"/>
      <c r="N444" s="639"/>
      <c r="O444" s="639"/>
      <c r="P444" s="639"/>
      <c r="Q444" s="639"/>
      <c r="R444" s="639"/>
      <c r="S444" s="639"/>
      <c r="T444" s="639"/>
    </row>
  </sheetData>
  <sheetProtection password="C844" sheet="1" objects="1" scenarios="1" selectLockedCells="1"/>
  <protectedRanges>
    <protectedRange sqref="G213:G214 G217:G220" name="Raspon1_1"/>
    <protectedRange sqref="G265 G267" name="Raspon1_1_1"/>
    <protectedRange sqref="G382" name="Raspon1_1_3"/>
    <protectedRange sqref="G315 G310:G313" name="Raspon1_1_4"/>
    <protectedRange password="CF5F" sqref="F258:F263 F266" name="Range1"/>
  </protectedRanges>
  <mergeCells count="5">
    <mergeCell ref="B1:G1"/>
    <mergeCell ref="B2:G2"/>
    <mergeCell ref="B3:G3"/>
    <mergeCell ref="C7:F7"/>
    <mergeCell ref="C396:D396"/>
  </mergeCells>
  <pageMargins left="0.98425196850393704" right="0.51181102362204722" top="0.39370078740157483" bottom="0.70866141732283472" header="0.51181102362204722" footer="0.51181102362204722"/>
  <pageSetup paperSize="9" scale="90" orientation="portrait" verticalDpi="0" r:id="rId1"/>
  <rowBreaks count="8" manualBreakCount="8">
    <brk id="27" max="6" man="1"/>
    <brk id="38" max="16383" man="1"/>
    <brk id="124" max="6" man="1"/>
    <brk id="160" max="6" man="1"/>
    <brk id="186" max="6" man="1"/>
    <brk id="209" max="6" man="1"/>
    <brk id="254" max="6" man="1"/>
    <brk id="39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zoomScaleNormal="100" zoomScaleSheetLayoutView="100" workbookViewId="0">
      <selection sqref="A1:XFD1048576"/>
    </sheetView>
  </sheetViews>
  <sheetFormatPr defaultColWidth="9.140625" defaultRowHeight="12.75"/>
  <cols>
    <col min="1" max="1" width="6.28515625" style="861" customWidth="1"/>
    <col min="2" max="2" width="42.5703125" style="854" customWidth="1"/>
    <col min="3" max="3" width="7.85546875" style="855" customWidth="1"/>
    <col min="4" max="4" width="8.85546875" style="856" customWidth="1"/>
    <col min="5" max="5" width="9.7109375" style="857" customWidth="1"/>
    <col min="6" max="6" width="12.140625" style="857" customWidth="1"/>
    <col min="7" max="16384" width="9.140625" style="738"/>
  </cols>
  <sheetData>
    <row r="1" spans="1:6" s="840" customFormat="1" ht="8.25">
      <c r="A1" s="839" t="s">
        <v>707</v>
      </c>
      <c r="C1" s="841" t="s">
        <v>708</v>
      </c>
    </row>
    <row r="2" spans="1:6" s="840" customFormat="1" ht="8.25">
      <c r="A2" s="839" t="s">
        <v>709</v>
      </c>
      <c r="C2" s="842" t="s">
        <v>710</v>
      </c>
      <c r="F2" s="840" t="s">
        <v>328</v>
      </c>
    </row>
    <row r="3" spans="1:6" s="840" customFormat="1" ht="8.25">
      <c r="A3" s="843" t="s">
        <v>327</v>
      </c>
      <c r="B3" s="844"/>
      <c r="D3" s="844"/>
      <c r="F3" s="845" t="s">
        <v>1056</v>
      </c>
    </row>
    <row r="4" spans="1:6" s="849" customFormat="1" ht="6" customHeight="1">
      <c r="A4" s="846"/>
      <c r="B4" s="847"/>
      <c r="C4" s="848"/>
      <c r="D4" s="848"/>
      <c r="E4" s="848"/>
      <c r="F4" s="847"/>
    </row>
    <row r="5" spans="1:6" s="849" customFormat="1" ht="14.25" customHeight="1">
      <c r="A5" s="850"/>
      <c r="B5" s="851"/>
      <c r="C5" s="852"/>
      <c r="D5" s="852"/>
      <c r="E5" s="852"/>
      <c r="F5" s="851"/>
    </row>
    <row r="6" spans="1:6" s="849" customFormat="1" ht="14.25" customHeight="1">
      <c r="A6" s="850"/>
      <c r="B6" s="851"/>
      <c r="C6" s="852"/>
      <c r="D6" s="852"/>
      <c r="E6" s="852"/>
      <c r="F6" s="851"/>
    </row>
    <row r="7" spans="1:6" ht="18">
      <c r="A7" s="1288" t="s">
        <v>711</v>
      </c>
      <c r="B7" s="1289"/>
      <c r="C7" s="1289"/>
      <c r="D7" s="1289"/>
      <c r="E7" s="1289"/>
      <c r="F7" s="1289"/>
    </row>
    <row r="8" spans="1:6" ht="15">
      <c r="A8" s="853"/>
    </row>
    <row r="9" spans="1:6" ht="15">
      <c r="A9" s="1290" t="s">
        <v>712</v>
      </c>
      <c r="B9" s="1290"/>
      <c r="C9" s="1290"/>
      <c r="D9" s="1290"/>
      <c r="E9" s="1290"/>
      <c r="F9" s="1290"/>
    </row>
    <row r="10" spans="1:6" ht="14.25">
      <c r="A10" s="858"/>
    </row>
    <row r="11" spans="1:6" ht="49.5" customHeight="1">
      <c r="A11" s="1285" t="s">
        <v>713</v>
      </c>
      <c r="B11" s="1285"/>
      <c r="C11" s="1285"/>
      <c r="D11" s="1285"/>
      <c r="E11" s="1285"/>
      <c r="F11" s="1285"/>
    </row>
    <row r="12" spans="1:6" ht="76.5" customHeight="1">
      <c r="A12" s="1285" t="s">
        <v>714</v>
      </c>
      <c r="B12" s="1285"/>
      <c r="C12" s="1285"/>
      <c r="D12" s="1285"/>
      <c r="E12" s="1285"/>
      <c r="F12" s="1285"/>
    </row>
    <row r="13" spans="1:6" ht="61.5" customHeight="1">
      <c r="A13" s="1285" t="s">
        <v>715</v>
      </c>
      <c r="B13" s="1285"/>
      <c r="C13" s="1285"/>
      <c r="D13" s="1285"/>
      <c r="E13" s="1285"/>
      <c r="F13" s="1285"/>
    </row>
    <row r="14" spans="1:6" ht="75" customHeight="1">
      <c r="A14" s="1285" t="s">
        <v>716</v>
      </c>
      <c r="B14" s="1285"/>
      <c r="C14" s="1285"/>
      <c r="D14" s="1285"/>
      <c r="E14" s="1285"/>
      <c r="F14" s="1285"/>
    </row>
    <row r="15" spans="1:6" ht="80.25" customHeight="1">
      <c r="A15" s="1285" t="s">
        <v>717</v>
      </c>
      <c r="B15" s="1285"/>
      <c r="C15" s="1285"/>
      <c r="D15" s="1285"/>
      <c r="E15" s="1285"/>
      <c r="F15" s="1285"/>
    </row>
    <row r="16" spans="1:6" ht="37.700000000000003" customHeight="1">
      <c r="A16" s="1285" t="s">
        <v>718</v>
      </c>
      <c r="B16" s="1285"/>
      <c r="C16" s="1285"/>
      <c r="D16" s="1285"/>
      <c r="E16" s="1285"/>
      <c r="F16" s="1285"/>
    </row>
    <row r="17" spans="1:6" ht="48.75" customHeight="1">
      <c r="A17" s="1285" t="s">
        <v>719</v>
      </c>
      <c r="B17" s="1285"/>
      <c r="C17" s="1285"/>
      <c r="D17" s="1285"/>
      <c r="E17" s="1285"/>
      <c r="F17" s="1285"/>
    </row>
    <row r="18" spans="1:6" ht="50.25" customHeight="1">
      <c r="A18" s="1285" t="s">
        <v>110</v>
      </c>
      <c r="B18" s="1285"/>
      <c r="C18" s="1285"/>
      <c r="D18" s="1285"/>
      <c r="E18" s="1285"/>
      <c r="F18" s="1285"/>
    </row>
    <row r="19" spans="1:6" ht="72.75" customHeight="1">
      <c r="A19" s="1285" t="s">
        <v>720</v>
      </c>
      <c r="B19" s="1285"/>
      <c r="C19" s="1285"/>
      <c r="D19" s="1285"/>
      <c r="E19" s="1285"/>
      <c r="F19" s="1285"/>
    </row>
    <row r="20" spans="1:6" ht="34.5" customHeight="1">
      <c r="A20" s="1285" t="s">
        <v>721</v>
      </c>
      <c r="B20" s="1285"/>
      <c r="C20" s="1285"/>
      <c r="D20" s="1285"/>
      <c r="E20" s="1285"/>
      <c r="F20" s="1285"/>
    </row>
    <row r="21" spans="1:6" ht="60" customHeight="1">
      <c r="A21" s="1285" t="s">
        <v>722</v>
      </c>
      <c r="B21" s="1285"/>
      <c r="C21" s="1285"/>
      <c r="D21" s="1285"/>
      <c r="E21" s="1285"/>
      <c r="F21" s="1285"/>
    </row>
    <row r="22" spans="1:6" ht="48.75" customHeight="1">
      <c r="A22" s="1285" t="s">
        <v>723</v>
      </c>
      <c r="B22" s="1285"/>
      <c r="C22" s="1285"/>
      <c r="D22" s="1285"/>
      <c r="E22" s="1285"/>
      <c r="F22" s="1285"/>
    </row>
    <row r="23" spans="1:6" ht="37.700000000000003" customHeight="1">
      <c r="A23" s="1285" t="s">
        <v>724</v>
      </c>
      <c r="B23" s="1285"/>
      <c r="C23" s="1285"/>
      <c r="D23" s="1285"/>
      <c r="E23" s="1285"/>
      <c r="F23" s="1285"/>
    </row>
    <row r="24" spans="1:6" ht="48.75" customHeight="1">
      <c r="A24" s="1285" t="s">
        <v>725</v>
      </c>
      <c r="B24" s="1285"/>
      <c r="C24" s="1285"/>
      <c r="D24" s="1285"/>
      <c r="E24" s="1285"/>
      <c r="F24" s="1285"/>
    </row>
    <row r="25" spans="1:6" ht="66.75" customHeight="1">
      <c r="A25" s="1285" t="s">
        <v>726</v>
      </c>
      <c r="B25" s="1285"/>
      <c r="C25" s="1285"/>
      <c r="D25" s="1285"/>
      <c r="E25" s="1285"/>
      <c r="F25" s="1285"/>
    </row>
    <row r="26" spans="1:6" ht="36" customHeight="1">
      <c r="A26" s="1285" t="s">
        <v>727</v>
      </c>
      <c r="B26" s="1285"/>
      <c r="C26" s="1285"/>
      <c r="D26" s="1285"/>
      <c r="E26" s="1285"/>
      <c r="F26" s="1285"/>
    </row>
    <row r="27" spans="1:6" ht="38.25" customHeight="1">
      <c r="A27" s="1285" t="s">
        <v>728</v>
      </c>
      <c r="B27" s="1285"/>
      <c r="C27" s="1285"/>
      <c r="D27" s="1285"/>
      <c r="E27" s="1285"/>
      <c r="F27" s="1285"/>
    </row>
    <row r="28" spans="1:6" ht="50.25" customHeight="1">
      <c r="A28" s="1285" t="s">
        <v>729</v>
      </c>
      <c r="B28" s="1285"/>
      <c r="C28" s="1285"/>
      <c r="D28" s="1285"/>
      <c r="E28" s="1285"/>
      <c r="F28" s="1285"/>
    </row>
    <row r="29" spans="1:6" ht="64.5" customHeight="1">
      <c r="A29" s="1285" t="s">
        <v>730</v>
      </c>
      <c r="B29" s="1285"/>
      <c r="C29" s="1285"/>
      <c r="D29" s="1285"/>
      <c r="E29" s="1285"/>
      <c r="F29" s="1285"/>
    </row>
    <row r="30" spans="1:6" ht="80.25" customHeight="1">
      <c r="A30" s="1285" t="s">
        <v>731</v>
      </c>
      <c r="B30" s="1285"/>
      <c r="C30" s="1285"/>
      <c r="D30" s="1285"/>
      <c r="E30" s="1285"/>
      <c r="F30" s="1285"/>
    </row>
    <row r="31" spans="1:6" ht="45" customHeight="1">
      <c r="A31" s="1285" t="s">
        <v>732</v>
      </c>
      <c r="B31" s="1285"/>
      <c r="C31" s="1285"/>
      <c r="D31" s="1285"/>
      <c r="E31" s="1285"/>
      <c r="F31" s="1285"/>
    </row>
    <row r="32" spans="1:6" ht="51" customHeight="1">
      <c r="A32" s="1285" t="s">
        <v>733</v>
      </c>
      <c r="B32" s="1285"/>
      <c r="C32" s="1285"/>
      <c r="D32" s="1285"/>
      <c r="E32" s="1285"/>
      <c r="F32" s="1285"/>
    </row>
    <row r="33" spans="1:6" ht="66.75" customHeight="1">
      <c r="A33" s="1285" t="s">
        <v>734</v>
      </c>
      <c r="B33" s="1285"/>
      <c r="C33" s="1285"/>
      <c r="D33" s="1285"/>
      <c r="E33" s="1285"/>
      <c r="F33" s="1285"/>
    </row>
    <row r="34" spans="1:6" ht="92.25" customHeight="1">
      <c r="A34" s="1285" t="s">
        <v>735</v>
      </c>
      <c r="B34" s="1286"/>
      <c r="C34" s="1286"/>
      <c r="D34" s="1286"/>
      <c r="E34" s="1286"/>
      <c r="F34" s="1286"/>
    </row>
    <row r="35" spans="1:6" ht="73.7" customHeight="1">
      <c r="A35" s="1287" t="s">
        <v>736</v>
      </c>
      <c r="B35" s="1287"/>
      <c r="C35" s="1287"/>
      <c r="D35" s="1287"/>
      <c r="E35" s="1287"/>
      <c r="F35" s="1287"/>
    </row>
    <row r="36" spans="1:6" ht="92.25" customHeight="1">
      <c r="A36" s="1285" t="s">
        <v>737</v>
      </c>
      <c r="B36" s="1285"/>
      <c r="C36" s="1285"/>
      <c r="D36" s="1285"/>
      <c r="E36" s="1285"/>
      <c r="F36" s="1285"/>
    </row>
    <row r="37" spans="1:6" ht="33" customHeight="1">
      <c r="A37" s="1285" t="s">
        <v>738</v>
      </c>
      <c r="B37" s="1285"/>
      <c r="C37" s="1285"/>
      <c r="D37" s="1285"/>
      <c r="E37" s="1285"/>
      <c r="F37" s="1285"/>
    </row>
    <row r="38" spans="1:6" ht="48" customHeight="1">
      <c r="A38" s="1285" t="s">
        <v>739</v>
      </c>
      <c r="B38" s="1285"/>
      <c r="C38" s="1285"/>
      <c r="D38" s="1285"/>
      <c r="E38" s="1285"/>
      <c r="F38" s="1285"/>
    </row>
    <row r="39" spans="1:6" ht="63.2" customHeight="1">
      <c r="A39" s="1285" t="s">
        <v>338</v>
      </c>
      <c r="B39" s="1285"/>
      <c r="C39" s="1285"/>
      <c r="D39" s="1285"/>
      <c r="E39" s="1285"/>
      <c r="F39" s="1285"/>
    </row>
    <row r="40" spans="1:6" ht="67.5" customHeight="1">
      <c r="A40" s="1285" t="s">
        <v>740</v>
      </c>
      <c r="B40" s="1285"/>
      <c r="C40" s="1285"/>
      <c r="D40" s="1285"/>
      <c r="E40" s="1285"/>
      <c r="F40" s="1285"/>
    </row>
    <row r="41" spans="1:6" ht="56.25" customHeight="1">
      <c r="A41" s="1285" t="s">
        <v>741</v>
      </c>
      <c r="B41" s="1285"/>
      <c r="C41" s="1285"/>
      <c r="D41" s="1285"/>
      <c r="E41" s="1285"/>
      <c r="F41" s="1285"/>
    </row>
    <row r="42" spans="1:6" ht="35.25" customHeight="1">
      <c r="A42" s="1285" t="s">
        <v>742</v>
      </c>
      <c r="B42" s="1285"/>
      <c r="C42" s="1285"/>
      <c r="D42" s="1285"/>
      <c r="E42" s="1285"/>
      <c r="F42" s="1285"/>
    </row>
    <row r="43" spans="1:6" ht="64.5" customHeight="1">
      <c r="A43" s="1285" t="s">
        <v>743</v>
      </c>
      <c r="B43" s="1285"/>
      <c r="C43" s="1285"/>
      <c r="D43" s="1285"/>
      <c r="E43" s="1285"/>
      <c r="F43" s="1285"/>
    </row>
    <row r="44" spans="1:6" ht="38.25" customHeight="1">
      <c r="A44" s="1285" t="s">
        <v>744</v>
      </c>
      <c r="B44" s="1285"/>
      <c r="C44" s="1285"/>
      <c r="D44" s="1285"/>
      <c r="E44" s="1285"/>
      <c r="F44" s="1285"/>
    </row>
    <row r="45" spans="1:6" ht="14.25">
      <c r="A45" s="858"/>
    </row>
    <row r="50" spans="1:6" ht="15.75">
      <c r="A50" s="859"/>
      <c r="B50" s="738"/>
      <c r="C50" s="738"/>
      <c r="D50" s="738"/>
      <c r="E50" s="738"/>
      <c r="F50" s="738"/>
    </row>
    <row r="51" spans="1:6" ht="15.75">
      <c r="A51" s="859"/>
      <c r="B51" s="738"/>
      <c r="C51" s="738"/>
      <c r="D51" s="738"/>
      <c r="E51" s="738"/>
      <c r="F51" s="738"/>
    </row>
    <row r="62" spans="1:6" ht="14.25">
      <c r="A62" s="1284"/>
      <c r="B62" s="1284"/>
      <c r="C62" s="1284"/>
      <c r="D62" s="1284"/>
      <c r="E62" s="1284"/>
      <c r="F62" s="1284"/>
    </row>
    <row r="63" spans="1:6" ht="14.25">
      <c r="A63" s="1284"/>
      <c r="B63" s="1284"/>
      <c r="C63" s="1284"/>
      <c r="D63" s="1284"/>
      <c r="E63" s="1284"/>
      <c r="F63" s="1284"/>
    </row>
    <row r="64" spans="1:6" ht="14.25">
      <c r="A64" s="1284"/>
      <c r="B64" s="1284"/>
      <c r="C64" s="1284"/>
      <c r="D64" s="1284"/>
      <c r="E64" s="1284"/>
      <c r="F64" s="1284"/>
    </row>
    <row r="65" spans="1:1" s="738" customFormat="1">
      <c r="A65" s="860"/>
    </row>
  </sheetData>
  <sheetProtection password="C844" sheet="1" objects="1" scenarios="1" selectLockedCells="1" selectUnlockedCells="1"/>
  <mergeCells count="39">
    <mergeCell ref="A14:F14"/>
    <mergeCell ref="A7:F7"/>
    <mergeCell ref="A9:F9"/>
    <mergeCell ref="A11:F11"/>
    <mergeCell ref="A12:F12"/>
    <mergeCell ref="A13:F13"/>
    <mergeCell ref="A26:F26"/>
    <mergeCell ref="A15:F15"/>
    <mergeCell ref="A16:F16"/>
    <mergeCell ref="A17:F17"/>
    <mergeCell ref="A18:F18"/>
    <mergeCell ref="A19:F19"/>
    <mergeCell ref="A20:F20"/>
    <mergeCell ref="A21:F21"/>
    <mergeCell ref="A22:F22"/>
    <mergeCell ref="A23:F23"/>
    <mergeCell ref="A24:F24"/>
    <mergeCell ref="A25:F25"/>
    <mergeCell ref="A38:F38"/>
    <mergeCell ref="A27:F27"/>
    <mergeCell ref="A28:F28"/>
    <mergeCell ref="A29:F29"/>
    <mergeCell ref="A30:F30"/>
    <mergeCell ref="A31:F31"/>
    <mergeCell ref="A32:F32"/>
    <mergeCell ref="A33:F33"/>
    <mergeCell ref="A34:F34"/>
    <mergeCell ref="A35:F35"/>
    <mergeCell ref="A36:F36"/>
    <mergeCell ref="A37:F37"/>
    <mergeCell ref="A62:F62"/>
    <mergeCell ref="A63:F63"/>
    <mergeCell ref="A64:F64"/>
    <mergeCell ref="A39:F39"/>
    <mergeCell ref="A40:F40"/>
    <mergeCell ref="A41:F41"/>
    <mergeCell ref="A42:F42"/>
    <mergeCell ref="A43:F43"/>
    <mergeCell ref="A44:F44"/>
  </mergeCells>
  <pageMargins left="0.98425196850393704" right="0.5118110236220472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9"/>
  <sheetViews>
    <sheetView view="pageBreakPreview" zoomScaleNormal="100" zoomScaleSheetLayoutView="100" workbookViewId="0">
      <selection activeCell="E14" sqref="E14"/>
    </sheetView>
  </sheetViews>
  <sheetFormatPr defaultColWidth="9.140625" defaultRowHeight="12.75"/>
  <cols>
    <col min="1" max="1" width="6.28515625" style="861" customWidth="1"/>
    <col min="2" max="2" width="42.5703125" style="854" customWidth="1"/>
    <col min="3" max="3" width="7.85546875" style="855" customWidth="1"/>
    <col min="4" max="4" width="8.85546875" style="856" customWidth="1"/>
    <col min="5" max="5" width="9.7109375" style="889" customWidth="1"/>
    <col min="6" max="6" width="12.7109375" style="889" customWidth="1"/>
    <col min="7" max="7" width="26.42578125" style="738" customWidth="1"/>
    <col min="8" max="9" width="9.140625" style="738"/>
    <col min="10" max="10" width="35.85546875" style="738" customWidth="1"/>
    <col min="11" max="16384" width="9.140625" style="738"/>
  </cols>
  <sheetData>
    <row r="1" spans="1:19" s="840" customFormat="1" ht="8.25">
      <c r="A1" s="839" t="s">
        <v>707</v>
      </c>
      <c r="C1" s="841" t="s">
        <v>708</v>
      </c>
      <c r="F1" s="840" t="s">
        <v>328</v>
      </c>
    </row>
    <row r="2" spans="1:19" s="840" customFormat="1" ht="8.25">
      <c r="A2" s="839" t="s">
        <v>709</v>
      </c>
      <c r="C2" s="842" t="s">
        <v>745</v>
      </c>
    </row>
    <row r="3" spans="1:19" s="840" customFormat="1" ht="8.25">
      <c r="A3" s="843" t="s">
        <v>327</v>
      </c>
      <c r="B3" s="844"/>
      <c r="D3" s="844"/>
      <c r="F3" s="845" t="s">
        <v>1057</v>
      </c>
    </row>
    <row r="4" spans="1:19" s="849" customFormat="1" ht="6" customHeight="1">
      <c r="A4" s="862"/>
      <c r="B4" s="847"/>
      <c r="C4" s="848"/>
      <c r="D4" s="848"/>
      <c r="E4" s="848"/>
      <c r="F4" s="847"/>
    </row>
    <row r="5" spans="1:19" s="869" customFormat="1" ht="7.5" customHeight="1">
      <c r="A5" s="863"/>
      <c r="B5" s="864"/>
      <c r="C5" s="865"/>
      <c r="D5" s="864"/>
      <c r="E5" s="864"/>
      <c r="F5" s="866"/>
      <c r="G5" s="867"/>
      <c r="H5" s="868"/>
      <c r="I5" s="868"/>
      <c r="M5" s="868"/>
      <c r="N5" s="868"/>
    </row>
    <row r="6" spans="1:19" s="876" customFormat="1" ht="25.5">
      <c r="A6" s="870" t="s">
        <v>334</v>
      </c>
      <c r="B6" s="871" t="s">
        <v>335</v>
      </c>
      <c r="C6" s="871" t="s">
        <v>746</v>
      </c>
      <c r="D6" s="872" t="s">
        <v>747</v>
      </c>
      <c r="E6" s="873" t="s">
        <v>748</v>
      </c>
      <c r="F6" s="873" t="s">
        <v>749</v>
      </c>
      <c r="G6" s="874"/>
      <c r="H6" s="874"/>
      <c r="I6" s="875"/>
      <c r="J6" s="875"/>
      <c r="K6" s="875"/>
      <c r="M6" s="877"/>
      <c r="N6" s="877"/>
      <c r="R6" s="877"/>
      <c r="S6" s="877"/>
    </row>
    <row r="7" spans="1:19" s="876" customFormat="1">
      <c r="A7" s="878"/>
      <c r="B7" s="879"/>
      <c r="C7" s="879"/>
      <c r="D7" s="880"/>
      <c r="E7" s="881"/>
      <c r="F7" s="881"/>
      <c r="G7" s="874"/>
      <c r="H7" s="874"/>
      <c r="I7" s="875"/>
      <c r="J7" s="875"/>
      <c r="K7" s="875"/>
      <c r="M7" s="877"/>
      <c r="N7" s="877"/>
      <c r="R7" s="877"/>
      <c r="S7" s="877"/>
    </row>
    <row r="8" spans="1:19" s="876" customFormat="1">
      <c r="A8" s="878"/>
      <c r="B8" s="879"/>
      <c r="C8" s="879"/>
      <c r="D8" s="880"/>
      <c r="E8" s="881"/>
      <c r="F8" s="881"/>
      <c r="G8" s="874"/>
      <c r="H8" s="874"/>
      <c r="I8" s="875"/>
      <c r="J8" s="875"/>
      <c r="K8" s="875"/>
      <c r="M8" s="877"/>
      <c r="N8" s="877"/>
      <c r="R8" s="877"/>
      <c r="S8" s="877"/>
    </row>
    <row r="9" spans="1:19" s="876" customFormat="1">
      <c r="A9" s="878"/>
      <c r="B9" s="879"/>
      <c r="C9" s="879"/>
      <c r="D9" s="880"/>
      <c r="E9" s="881"/>
      <c r="F9" s="881"/>
      <c r="G9" s="874"/>
      <c r="H9" s="874"/>
      <c r="I9" s="875"/>
      <c r="J9" s="875"/>
      <c r="K9" s="875"/>
      <c r="M9" s="877"/>
      <c r="N9" s="877"/>
      <c r="R9" s="877"/>
      <c r="S9" s="877"/>
    </row>
    <row r="10" spans="1:19">
      <c r="A10" s="882" t="s">
        <v>511</v>
      </c>
      <c r="B10" s="883" t="s">
        <v>305</v>
      </c>
      <c r="C10" s="884"/>
      <c r="D10" s="885"/>
      <c r="E10" s="886"/>
      <c r="F10" s="887"/>
      <c r="G10" s="888"/>
    </row>
    <row r="11" spans="1:19">
      <c r="F11" s="887"/>
      <c r="G11" s="890"/>
    </row>
    <row r="12" spans="1:19" ht="204">
      <c r="A12" s="861" t="s">
        <v>493</v>
      </c>
      <c r="B12" s="891" t="s">
        <v>750</v>
      </c>
      <c r="F12" s="887"/>
      <c r="G12" s="890"/>
    </row>
    <row r="13" spans="1:19">
      <c r="B13" s="854" t="s">
        <v>751</v>
      </c>
      <c r="E13" s="1154"/>
      <c r="F13" s="887"/>
    </row>
    <row r="14" spans="1:19">
      <c r="B14" s="854" t="s">
        <v>752</v>
      </c>
      <c r="C14" s="855" t="s">
        <v>201</v>
      </c>
      <c r="D14" s="892">
        <v>135</v>
      </c>
      <c r="E14" s="1155"/>
      <c r="F14" s="887">
        <f t="shared" ref="F14:F19" si="0">D14*E14</f>
        <v>0</v>
      </c>
    </row>
    <row r="15" spans="1:19">
      <c r="B15" s="854" t="s">
        <v>753</v>
      </c>
      <c r="C15" s="855" t="s">
        <v>201</v>
      </c>
      <c r="D15" s="892">
        <v>6</v>
      </c>
      <c r="E15" s="1155"/>
      <c r="F15" s="887">
        <f t="shared" si="0"/>
        <v>0</v>
      </c>
    </row>
    <row r="16" spans="1:19">
      <c r="B16" s="854" t="s">
        <v>754</v>
      </c>
      <c r="C16" s="855" t="s">
        <v>201</v>
      </c>
      <c r="D16" s="892">
        <v>28</v>
      </c>
      <c r="E16" s="1155"/>
      <c r="F16" s="887">
        <f t="shared" si="0"/>
        <v>0</v>
      </c>
    </row>
    <row r="17" spans="1:7">
      <c r="B17" s="854" t="s">
        <v>755</v>
      </c>
      <c r="C17" s="855" t="s">
        <v>201</v>
      </c>
      <c r="D17" s="892">
        <v>10</v>
      </c>
      <c r="E17" s="1155"/>
      <c r="F17" s="887">
        <f t="shared" si="0"/>
        <v>0</v>
      </c>
    </row>
    <row r="18" spans="1:7">
      <c r="B18" s="854" t="s">
        <v>756</v>
      </c>
      <c r="C18" s="855" t="s">
        <v>201</v>
      </c>
      <c r="D18" s="892">
        <v>46</v>
      </c>
      <c r="E18" s="1155"/>
      <c r="F18" s="887">
        <f t="shared" si="0"/>
        <v>0</v>
      </c>
      <c r="G18" s="893"/>
    </row>
    <row r="19" spans="1:7">
      <c r="B19" s="854" t="s">
        <v>757</v>
      </c>
      <c r="C19" s="855" t="s">
        <v>201</v>
      </c>
      <c r="D19" s="892">
        <v>60</v>
      </c>
      <c r="E19" s="1155"/>
      <c r="F19" s="887">
        <f t="shared" si="0"/>
        <v>0</v>
      </c>
    </row>
    <row r="20" spans="1:7">
      <c r="B20" s="891"/>
      <c r="E20" s="1154"/>
      <c r="F20" s="887"/>
    </row>
    <row r="21" spans="1:7" ht="63.75">
      <c r="A21" s="861" t="s">
        <v>495</v>
      </c>
      <c r="B21" s="891" t="s">
        <v>758</v>
      </c>
      <c r="E21" s="1154"/>
      <c r="F21" s="887"/>
    </row>
    <row r="22" spans="1:7" ht="51">
      <c r="B22" s="891" t="s">
        <v>0</v>
      </c>
      <c r="E22" s="1154"/>
      <c r="F22" s="887"/>
    </row>
    <row r="23" spans="1:7">
      <c r="B23" s="891" t="s">
        <v>759</v>
      </c>
      <c r="E23" s="1154"/>
      <c r="F23" s="887"/>
    </row>
    <row r="24" spans="1:7">
      <c r="C24" s="855" t="s">
        <v>302</v>
      </c>
      <c r="D24" s="856">
        <v>1</v>
      </c>
      <c r="E24" s="1155"/>
      <c r="F24" s="887">
        <f>D24*E24</f>
        <v>0</v>
      </c>
    </row>
    <row r="25" spans="1:7">
      <c r="E25" s="1154"/>
      <c r="F25" s="887"/>
    </row>
    <row r="26" spans="1:7" s="70" customFormat="1" ht="51">
      <c r="A26" s="861" t="s">
        <v>760</v>
      </c>
      <c r="B26" s="891" t="s">
        <v>761</v>
      </c>
      <c r="C26" s="894"/>
      <c r="D26" s="749"/>
      <c r="E26" s="1156"/>
      <c r="F26" s="895"/>
    </row>
    <row r="27" spans="1:7" s="70" customFormat="1" ht="140.25">
      <c r="A27" s="861"/>
      <c r="B27" s="891" t="s">
        <v>762</v>
      </c>
      <c r="C27" s="894"/>
      <c r="D27" s="749"/>
      <c r="E27" s="1156"/>
      <c r="F27" s="895"/>
    </row>
    <row r="28" spans="1:7" ht="76.5">
      <c r="B28" s="891" t="s">
        <v>763</v>
      </c>
      <c r="C28" s="894"/>
      <c r="D28" s="749"/>
      <c r="E28" s="1156"/>
      <c r="F28" s="895"/>
    </row>
    <row r="29" spans="1:7" s="70" customFormat="1" ht="25.5">
      <c r="A29" s="861"/>
      <c r="B29" s="891" t="s">
        <v>764</v>
      </c>
      <c r="C29" s="894"/>
      <c r="D29" s="749"/>
      <c r="E29" s="1156"/>
      <c r="F29" s="895"/>
    </row>
    <row r="30" spans="1:7">
      <c r="B30" s="891" t="s">
        <v>765</v>
      </c>
      <c r="E30" s="1154"/>
      <c r="F30" s="887"/>
    </row>
    <row r="31" spans="1:7" ht="14.25">
      <c r="B31" s="891" t="s">
        <v>766</v>
      </c>
      <c r="E31" s="1154"/>
      <c r="F31" s="887"/>
    </row>
    <row r="32" spans="1:7" ht="14.25">
      <c r="C32" s="855" t="s">
        <v>767</v>
      </c>
      <c r="D32" s="856">
        <v>330</v>
      </c>
      <c r="E32" s="1155"/>
      <c r="F32" s="887">
        <f>D32*E32</f>
        <v>0</v>
      </c>
    </row>
    <row r="33" spans="1:7" ht="13.5" thickBot="1">
      <c r="A33" s="896"/>
      <c r="B33" s="897"/>
      <c r="C33" s="898"/>
      <c r="D33" s="899"/>
      <c r="E33" s="1157"/>
      <c r="F33" s="900"/>
    </row>
    <row r="34" spans="1:7">
      <c r="A34" s="882" t="s">
        <v>511</v>
      </c>
      <c r="B34" s="883" t="s">
        <v>768</v>
      </c>
      <c r="C34" s="901"/>
      <c r="D34" s="885"/>
      <c r="E34" s="1154"/>
      <c r="F34" s="889">
        <f>SUM(F14:F33)</f>
        <v>0</v>
      </c>
    </row>
    <row r="35" spans="1:7">
      <c r="B35" s="891"/>
      <c r="C35" s="902"/>
      <c r="E35" s="1154"/>
    </row>
    <row r="36" spans="1:7">
      <c r="B36" s="738"/>
      <c r="C36" s="902"/>
      <c r="E36" s="1154"/>
    </row>
    <row r="37" spans="1:7">
      <c r="A37" s="882" t="s">
        <v>527</v>
      </c>
      <c r="B37" s="883" t="s">
        <v>307</v>
      </c>
      <c r="C37" s="901"/>
      <c r="D37" s="885"/>
      <c r="E37" s="1154"/>
      <c r="G37" s="890"/>
    </row>
    <row r="38" spans="1:7">
      <c r="C38" s="902"/>
      <c r="E38" s="1154"/>
      <c r="G38" s="890"/>
    </row>
    <row r="39" spans="1:7" ht="25.5">
      <c r="A39" s="861" t="s">
        <v>493</v>
      </c>
      <c r="B39" s="891" t="s">
        <v>769</v>
      </c>
      <c r="C39" s="902"/>
      <c r="E39" s="1154"/>
      <c r="G39" s="890"/>
    </row>
    <row r="40" spans="1:7" ht="25.5">
      <c r="B40" s="891" t="s">
        <v>770</v>
      </c>
      <c r="C40" s="902"/>
      <c r="E40" s="1154"/>
    </row>
    <row r="41" spans="1:7" ht="25.5">
      <c r="B41" s="891" t="s">
        <v>771</v>
      </c>
      <c r="C41" s="902"/>
      <c r="E41" s="1154"/>
    </row>
    <row r="42" spans="1:7" ht="76.5">
      <c r="B42" s="891" t="s">
        <v>772</v>
      </c>
      <c r="C42" s="902"/>
      <c r="E42" s="1154"/>
    </row>
    <row r="43" spans="1:7" ht="114.75">
      <c r="B43" s="891" t="s">
        <v>773</v>
      </c>
      <c r="C43" s="902"/>
      <c r="E43" s="1154"/>
    </row>
    <row r="44" spans="1:7" ht="129">
      <c r="B44" s="891" t="s">
        <v>774</v>
      </c>
      <c r="C44" s="902"/>
      <c r="E44" s="1154"/>
    </row>
    <row r="45" spans="1:7" ht="14.25">
      <c r="B45" s="891"/>
      <c r="C45" s="902" t="s">
        <v>775</v>
      </c>
      <c r="D45" s="892">
        <v>258</v>
      </c>
      <c r="E45" s="1154"/>
      <c r="F45" s="889">
        <f>D45*E45</f>
        <v>0</v>
      </c>
      <c r="G45" s="903"/>
    </row>
    <row r="46" spans="1:7">
      <c r="B46" s="891"/>
      <c r="C46" s="902"/>
      <c r="E46" s="1154"/>
      <c r="G46" s="904"/>
    </row>
    <row r="47" spans="1:7">
      <c r="A47" s="861" t="s">
        <v>495</v>
      </c>
      <c r="B47" s="891" t="s">
        <v>776</v>
      </c>
      <c r="C47" s="902"/>
      <c r="E47" s="1154"/>
    </row>
    <row r="48" spans="1:7" ht="63.75">
      <c r="B48" s="891" t="s">
        <v>777</v>
      </c>
      <c r="C48" s="902"/>
      <c r="E48" s="1154"/>
    </row>
    <row r="49" spans="1:6" ht="14.25">
      <c r="B49" s="891" t="s">
        <v>778</v>
      </c>
      <c r="C49" s="902"/>
      <c r="E49" s="1154"/>
    </row>
    <row r="50" spans="1:6" ht="14.25">
      <c r="B50" s="891"/>
      <c r="C50" s="902" t="s">
        <v>775</v>
      </c>
      <c r="D50" s="892">
        <v>58</v>
      </c>
      <c r="E50" s="1154"/>
      <c r="F50" s="889">
        <f>D50*E50</f>
        <v>0</v>
      </c>
    </row>
    <row r="51" spans="1:6">
      <c r="D51" s="738"/>
      <c r="E51" s="1154"/>
    </row>
    <row r="52" spans="1:6" ht="89.25">
      <c r="A52" s="861" t="s">
        <v>760</v>
      </c>
      <c r="B52" s="891" t="s">
        <v>779</v>
      </c>
      <c r="C52" s="902"/>
      <c r="E52" s="1154"/>
    </row>
    <row r="53" spans="1:6" ht="14.25">
      <c r="B53" s="891" t="s">
        <v>780</v>
      </c>
      <c r="C53" s="902" t="s">
        <v>775</v>
      </c>
      <c r="D53" s="856">
        <v>30</v>
      </c>
      <c r="E53" s="1154"/>
      <c r="F53" s="889">
        <f>D53*E53</f>
        <v>0</v>
      </c>
    </row>
    <row r="54" spans="1:6">
      <c r="B54" s="891"/>
      <c r="C54" s="902"/>
      <c r="E54" s="1154"/>
    </row>
    <row r="55" spans="1:6" ht="89.25">
      <c r="A55" s="861" t="s">
        <v>498</v>
      </c>
      <c r="B55" s="891" t="s">
        <v>781</v>
      </c>
      <c r="C55" s="902"/>
      <c r="E55" s="1154"/>
    </row>
    <row r="56" spans="1:6" ht="14.25">
      <c r="B56" s="891" t="s">
        <v>782</v>
      </c>
      <c r="C56" s="902"/>
      <c r="E56" s="1154"/>
    </row>
    <row r="57" spans="1:6" ht="14.25">
      <c r="B57" s="891"/>
      <c r="C57" s="902" t="s">
        <v>783</v>
      </c>
      <c r="D57" s="892">
        <v>215</v>
      </c>
      <c r="E57" s="1154"/>
      <c r="F57" s="889">
        <f>D57*E57</f>
        <v>0</v>
      </c>
    </row>
    <row r="58" spans="1:6">
      <c r="B58" s="891"/>
      <c r="C58" s="902"/>
      <c r="D58" s="892"/>
      <c r="E58" s="1154"/>
    </row>
    <row r="59" spans="1:6" ht="52.5">
      <c r="A59" s="861" t="s">
        <v>500</v>
      </c>
      <c r="B59" s="891" t="s">
        <v>784</v>
      </c>
      <c r="C59" s="902"/>
      <c r="E59" s="1154"/>
    </row>
    <row r="60" spans="1:6" ht="38.25">
      <c r="B60" s="891" t="s">
        <v>785</v>
      </c>
      <c r="C60" s="902"/>
      <c r="E60" s="1154"/>
    </row>
    <row r="61" spans="1:6" ht="14.25">
      <c r="B61" s="891" t="s">
        <v>782</v>
      </c>
      <c r="C61" s="902"/>
      <c r="E61" s="1154"/>
    </row>
    <row r="62" spans="1:6" ht="14.25">
      <c r="B62" s="891"/>
      <c r="C62" s="902" t="s">
        <v>783</v>
      </c>
      <c r="D62" s="856">
        <v>8</v>
      </c>
      <c r="E62" s="1154"/>
      <c r="F62" s="889">
        <f>D62*E62</f>
        <v>0</v>
      </c>
    </row>
    <row r="63" spans="1:6">
      <c r="B63" s="891"/>
      <c r="C63" s="902"/>
      <c r="E63" s="1154"/>
    </row>
    <row r="64" spans="1:6" ht="89.25">
      <c r="A64" s="861" t="s">
        <v>786</v>
      </c>
      <c r="B64" s="891" t="s">
        <v>787</v>
      </c>
      <c r="C64" s="902"/>
      <c r="E64" s="1154"/>
    </row>
    <row r="65" spans="1:7" ht="14.25">
      <c r="B65" s="891" t="s">
        <v>788</v>
      </c>
      <c r="C65" s="902"/>
      <c r="E65" s="1154"/>
    </row>
    <row r="66" spans="1:7" ht="14.25">
      <c r="B66" s="891"/>
      <c r="C66" s="902" t="s">
        <v>775</v>
      </c>
      <c r="D66" s="892">
        <v>22</v>
      </c>
      <c r="E66" s="1154"/>
      <c r="F66" s="889">
        <f>D66*E66</f>
        <v>0</v>
      </c>
    </row>
    <row r="67" spans="1:7">
      <c r="B67" s="891"/>
      <c r="C67" s="902"/>
      <c r="E67" s="1154"/>
    </row>
    <row r="68" spans="1:7" ht="216.75">
      <c r="A68" s="861" t="s">
        <v>789</v>
      </c>
      <c r="B68" s="891" t="s">
        <v>790</v>
      </c>
      <c r="C68" s="902"/>
      <c r="E68" s="1154"/>
    </row>
    <row r="69" spans="1:7" ht="27">
      <c r="B69" s="891" t="s">
        <v>791</v>
      </c>
      <c r="C69" s="902"/>
      <c r="E69" s="1154"/>
    </row>
    <row r="70" spans="1:7" ht="14.25">
      <c r="B70" s="891"/>
      <c r="C70" s="902" t="s">
        <v>775</v>
      </c>
      <c r="D70" s="892">
        <v>97</v>
      </c>
      <c r="E70" s="1154"/>
      <c r="F70" s="889">
        <f>D70*E70</f>
        <v>0</v>
      </c>
      <c r="G70" s="904"/>
    </row>
    <row r="71" spans="1:7">
      <c r="B71" s="891"/>
      <c r="C71" s="902"/>
      <c r="E71" s="1154"/>
    </row>
    <row r="72" spans="1:7" ht="306">
      <c r="A72" s="861" t="s">
        <v>792</v>
      </c>
      <c r="B72" s="905" t="s">
        <v>793</v>
      </c>
      <c r="E72" s="1154"/>
      <c r="G72" s="906"/>
    </row>
    <row r="73" spans="1:7" ht="25.5">
      <c r="B73" s="891" t="s">
        <v>794</v>
      </c>
      <c r="C73" s="902"/>
      <c r="E73" s="1154"/>
    </row>
    <row r="74" spans="1:7" ht="14.25">
      <c r="B74" s="891" t="s">
        <v>788</v>
      </c>
      <c r="C74" s="902"/>
      <c r="D74" s="856">
        <v>64</v>
      </c>
      <c r="E74" s="1154"/>
      <c r="F74" s="889">
        <f>D74*E74</f>
        <v>0</v>
      </c>
      <c r="G74" s="904"/>
    </row>
    <row r="75" spans="1:7">
      <c r="B75" s="891"/>
      <c r="C75" s="902"/>
      <c r="E75" s="1154"/>
    </row>
    <row r="76" spans="1:7" ht="78">
      <c r="A76" s="861" t="s">
        <v>795</v>
      </c>
      <c r="B76" s="891" t="s">
        <v>796</v>
      </c>
      <c r="C76" s="902"/>
      <c r="E76" s="1154"/>
    </row>
    <row r="77" spans="1:7" ht="14.25">
      <c r="B77" s="891"/>
      <c r="C77" s="902" t="s">
        <v>775</v>
      </c>
      <c r="D77" s="856">
        <v>41</v>
      </c>
      <c r="E77" s="1154"/>
      <c r="F77" s="889">
        <f>D77*E77</f>
        <v>0</v>
      </c>
    </row>
    <row r="78" spans="1:7">
      <c r="B78" s="891"/>
      <c r="C78" s="902"/>
      <c r="E78" s="1154"/>
    </row>
    <row r="79" spans="1:7" ht="102">
      <c r="A79" s="861" t="s">
        <v>797</v>
      </c>
      <c r="B79" s="891" t="s">
        <v>798</v>
      </c>
      <c r="C79" s="902"/>
      <c r="E79" s="1154"/>
    </row>
    <row r="80" spans="1:7" ht="14.25">
      <c r="B80" s="891" t="s">
        <v>799</v>
      </c>
      <c r="C80" s="902"/>
      <c r="D80" s="856">
        <v>273</v>
      </c>
      <c r="E80" s="1154"/>
      <c r="F80" s="889">
        <f>D80*E80</f>
        <v>0</v>
      </c>
    </row>
    <row r="81" spans="1:10" ht="13.5" thickBot="1">
      <c r="A81" s="896"/>
      <c r="B81" s="897"/>
      <c r="C81" s="898"/>
      <c r="D81" s="899"/>
      <c r="E81" s="1157"/>
      <c r="F81" s="900"/>
    </row>
    <row r="82" spans="1:10">
      <c r="A82" s="882" t="s">
        <v>527</v>
      </c>
      <c r="B82" s="883" t="s">
        <v>800</v>
      </c>
      <c r="C82" s="901"/>
      <c r="D82" s="885"/>
      <c r="E82" s="1154"/>
      <c r="F82" s="889">
        <f>SUM(F45:F80)</f>
        <v>0</v>
      </c>
    </row>
    <row r="83" spans="1:10">
      <c r="B83" s="738"/>
      <c r="C83" s="902"/>
      <c r="E83" s="1154"/>
    </row>
    <row r="84" spans="1:10">
      <c r="B84" s="738"/>
      <c r="C84" s="902"/>
      <c r="E84" s="1154"/>
    </row>
    <row r="85" spans="1:10">
      <c r="A85" s="882" t="s">
        <v>595</v>
      </c>
      <c r="B85" s="883" t="s">
        <v>801</v>
      </c>
      <c r="C85" s="901"/>
      <c r="D85" s="885"/>
      <c r="E85" s="1154"/>
    </row>
    <row r="86" spans="1:10">
      <c r="C86" s="902"/>
      <c r="E86" s="1154"/>
    </row>
    <row r="87" spans="1:10" ht="38.25">
      <c r="B87" s="907" t="s">
        <v>802</v>
      </c>
      <c r="C87" s="902"/>
      <c r="E87" s="1154"/>
    </row>
    <row r="88" spans="1:10" ht="25.5">
      <c r="B88" s="907" t="s">
        <v>803</v>
      </c>
      <c r="C88" s="902"/>
      <c r="E88" s="1154"/>
    </row>
    <row r="89" spans="1:10">
      <c r="C89" s="902"/>
      <c r="E89" s="1154"/>
    </row>
    <row r="90" spans="1:10" ht="114.75">
      <c r="A90" s="861" t="s">
        <v>493</v>
      </c>
      <c r="B90" s="908" t="s">
        <v>804</v>
      </c>
      <c r="C90" s="902"/>
      <c r="E90" s="1154"/>
      <c r="J90" s="909"/>
    </row>
    <row r="91" spans="1:10" ht="25.5">
      <c r="B91" s="908" t="s">
        <v>805</v>
      </c>
      <c r="C91" s="902"/>
      <c r="E91" s="1154"/>
    </row>
    <row r="92" spans="1:10" ht="38.25">
      <c r="B92" s="908" t="s">
        <v>806</v>
      </c>
      <c r="C92" s="902"/>
      <c r="E92" s="1154"/>
    </row>
    <row r="93" spans="1:10" ht="63.75">
      <c r="B93" s="908" t="s">
        <v>807</v>
      </c>
      <c r="C93" s="902"/>
      <c r="E93" s="1154"/>
    </row>
    <row r="94" spans="1:10">
      <c r="B94" s="854" t="s">
        <v>808</v>
      </c>
      <c r="C94" s="902"/>
      <c r="E94" s="1154"/>
    </row>
    <row r="95" spans="1:10">
      <c r="C95" s="902"/>
      <c r="E95" s="1154"/>
    </row>
    <row r="96" spans="1:10">
      <c r="A96" s="861" t="s">
        <v>809</v>
      </c>
      <c r="B96" s="854" t="s">
        <v>810</v>
      </c>
      <c r="C96" s="902"/>
      <c r="E96" s="1154"/>
    </row>
    <row r="97" spans="1:6">
      <c r="A97" s="861" t="s">
        <v>105</v>
      </c>
      <c r="B97" s="854" t="s">
        <v>811</v>
      </c>
      <c r="C97" s="902" t="s">
        <v>201</v>
      </c>
      <c r="D97" s="856">
        <v>3</v>
      </c>
      <c r="E97" s="1154"/>
      <c r="F97" s="889">
        <f>D97*E97</f>
        <v>0</v>
      </c>
    </row>
    <row r="98" spans="1:6">
      <c r="A98" s="861" t="s">
        <v>105</v>
      </c>
      <c r="B98" s="854" t="s">
        <v>812</v>
      </c>
      <c r="C98" s="902" t="s">
        <v>201</v>
      </c>
      <c r="D98" s="856">
        <v>50</v>
      </c>
      <c r="E98" s="1154"/>
      <c r="F98" s="889">
        <f>D98*E98</f>
        <v>0</v>
      </c>
    </row>
    <row r="99" spans="1:6">
      <c r="A99" s="861" t="s">
        <v>105</v>
      </c>
      <c r="B99" s="854" t="s">
        <v>813</v>
      </c>
      <c r="C99" s="902" t="s">
        <v>201</v>
      </c>
      <c r="D99" s="856">
        <v>195</v>
      </c>
      <c r="E99" s="1154"/>
      <c r="F99" s="889">
        <f>D99*E99</f>
        <v>0</v>
      </c>
    </row>
    <row r="100" spans="1:6">
      <c r="C100" s="902"/>
      <c r="E100" s="1154"/>
    </row>
    <row r="101" spans="1:6">
      <c r="A101" s="861" t="s">
        <v>814</v>
      </c>
      <c r="B101" s="854" t="s">
        <v>815</v>
      </c>
      <c r="C101" s="902"/>
      <c r="E101" s="1154"/>
    </row>
    <row r="102" spans="1:6">
      <c r="A102" s="861" t="s">
        <v>105</v>
      </c>
      <c r="B102" s="854" t="s">
        <v>811</v>
      </c>
      <c r="C102" s="902" t="s">
        <v>201</v>
      </c>
      <c r="D102" s="856">
        <v>3</v>
      </c>
      <c r="E102" s="1154"/>
      <c r="F102" s="889">
        <f>D102*E102</f>
        <v>0</v>
      </c>
    </row>
    <row r="103" spans="1:6">
      <c r="A103" s="861" t="s">
        <v>105</v>
      </c>
      <c r="B103" s="854" t="s">
        <v>812</v>
      </c>
      <c r="C103" s="902" t="s">
        <v>201</v>
      </c>
      <c r="D103" s="856">
        <f>D98</f>
        <v>50</v>
      </c>
      <c r="E103" s="1154"/>
      <c r="F103" s="889">
        <f>D103*E103</f>
        <v>0</v>
      </c>
    </row>
    <row r="104" spans="1:6">
      <c r="B104" s="854" t="s">
        <v>816</v>
      </c>
      <c r="C104" s="902" t="s">
        <v>201</v>
      </c>
      <c r="D104" s="856">
        <f>D99</f>
        <v>195</v>
      </c>
      <c r="E104" s="1154"/>
      <c r="F104" s="889">
        <f>D104*E104</f>
        <v>0</v>
      </c>
    </row>
    <row r="105" spans="1:6" s="914" customFormat="1">
      <c r="A105" s="855"/>
      <c r="B105" s="910"/>
      <c r="C105" s="911"/>
      <c r="D105" s="912"/>
      <c r="E105" s="913"/>
      <c r="F105" s="889"/>
    </row>
    <row r="106" spans="1:6" s="914" customFormat="1" ht="127.5">
      <c r="A106" s="855">
        <v>2</v>
      </c>
      <c r="B106" s="891" t="s">
        <v>817</v>
      </c>
      <c r="C106" s="894"/>
      <c r="D106" s="915"/>
      <c r="E106" s="913"/>
      <c r="F106" s="889"/>
    </row>
    <row r="107" spans="1:6" s="914" customFormat="1">
      <c r="A107" s="855"/>
      <c r="B107" s="891" t="s">
        <v>818</v>
      </c>
      <c r="C107" s="894"/>
      <c r="D107" s="915"/>
      <c r="E107" s="913"/>
      <c r="F107" s="889"/>
    </row>
    <row r="108" spans="1:6" s="914" customFormat="1">
      <c r="A108" s="855"/>
      <c r="B108" s="854" t="s">
        <v>819</v>
      </c>
      <c r="C108" s="894" t="s">
        <v>201</v>
      </c>
      <c r="D108" s="915">
        <v>52</v>
      </c>
      <c r="E108" s="913"/>
      <c r="F108" s="889">
        <f>D108*E108</f>
        <v>0</v>
      </c>
    </row>
    <row r="109" spans="1:6">
      <c r="B109" s="891"/>
      <c r="C109" s="902"/>
      <c r="E109" s="1154"/>
    </row>
    <row r="110" spans="1:6" ht="76.5">
      <c r="A110" s="861" t="s">
        <v>760</v>
      </c>
      <c r="B110" s="891" t="s">
        <v>820</v>
      </c>
      <c r="C110" s="902"/>
      <c r="E110" s="1154"/>
    </row>
    <row r="111" spans="1:6" ht="51">
      <c r="B111" s="891" t="s">
        <v>821</v>
      </c>
      <c r="C111" s="902"/>
      <c r="E111" s="1154"/>
    </row>
    <row r="112" spans="1:6" s="70" customFormat="1">
      <c r="A112" s="916"/>
      <c r="B112" s="917" t="s">
        <v>822</v>
      </c>
      <c r="C112" s="918"/>
      <c r="E112" s="1158"/>
      <c r="F112" s="889"/>
    </row>
    <row r="113" spans="1:8" s="70" customFormat="1">
      <c r="A113" s="916"/>
      <c r="B113" s="917" t="s">
        <v>823</v>
      </c>
      <c r="C113" s="902" t="s">
        <v>302</v>
      </c>
      <c r="D113" s="917">
        <v>1</v>
      </c>
      <c r="E113" s="1159"/>
      <c r="F113" s="889">
        <f>D113*E113</f>
        <v>0</v>
      </c>
      <c r="H113" s="919"/>
    </row>
    <row r="114" spans="1:8" s="70" customFormat="1">
      <c r="A114" s="916"/>
      <c r="B114" s="917" t="s">
        <v>824</v>
      </c>
      <c r="D114" s="918"/>
      <c r="E114" s="1159"/>
      <c r="F114" s="889"/>
      <c r="H114" s="919"/>
    </row>
    <row r="115" spans="1:8" s="70" customFormat="1">
      <c r="A115" s="916"/>
      <c r="B115" s="917" t="s">
        <v>825</v>
      </c>
      <c r="C115" s="902" t="s">
        <v>302</v>
      </c>
      <c r="D115" s="917">
        <v>2</v>
      </c>
      <c r="E115" s="1159"/>
      <c r="F115" s="889">
        <f>D115*E115</f>
        <v>0</v>
      </c>
      <c r="H115" s="919"/>
    </row>
    <row r="116" spans="1:8" s="70" customFormat="1">
      <c r="A116" s="916"/>
      <c r="B116" s="917" t="s">
        <v>826</v>
      </c>
      <c r="D116" s="918"/>
      <c r="E116" s="1159"/>
      <c r="F116" s="889"/>
      <c r="H116" s="919"/>
    </row>
    <row r="117" spans="1:8" s="70" customFormat="1">
      <c r="A117" s="916"/>
      <c r="B117" s="917" t="s">
        <v>827</v>
      </c>
      <c r="C117" s="902" t="s">
        <v>302</v>
      </c>
      <c r="D117" s="917">
        <v>1</v>
      </c>
      <c r="E117" s="1159"/>
      <c r="F117" s="889">
        <f>D117*E117</f>
        <v>0</v>
      </c>
      <c r="H117" s="919"/>
    </row>
    <row r="118" spans="1:8" s="70" customFormat="1">
      <c r="A118" s="916"/>
      <c r="B118" s="917" t="s">
        <v>828</v>
      </c>
      <c r="D118" s="918"/>
      <c r="E118" s="1159"/>
      <c r="F118" s="889"/>
      <c r="H118" s="919"/>
    </row>
    <row r="119" spans="1:8" s="70" customFormat="1">
      <c r="A119" s="916"/>
      <c r="B119" s="917" t="s">
        <v>829</v>
      </c>
      <c r="C119" s="902" t="s">
        <v>302</v>
      </c>
      <c r="D119" s="917">
        <v>2</v>
      </c>
      <c r="E119" s="1159"/>
      <c r="F119" s="889">
        <f>D119*E119</f>
        <v>0</v>
      </c>
      <c r="H119" s="919"/>
    </row>
    <row r="120" spans="1:8" s="70" customFormat="1">
      <c r="A120" s="916"/>
      <c r="B120" s="917" t="s">
        <v>830</v>
      </c>
      <c r="D120" s="918"/>
      <c r="E120" s="1159"/>
      <c r="F120" s="889"/>
      <c r="H120" s="919"/>
    </row>
    <row r="121" spans="1:8" s="70" customFormat="1">
      <c r="A121" s="916"/>
      <c r="B121" s="917" t="s">
        <v>831</v>
      </c>
      <c r="C121" s="902" t="s">
        <v>302</v>
      </c>
      <c r="D121" s="917">
        <v>2</v>
      </c>
      <c r="E121" s="1159"/>
      <c r="F121" s="889">
        <f>D121*E121</f>
        <v>0</v>
      </c>
      <c r="H121" s="919"/>
    </row>
    <row r="122" spans="1:8" s="70" customFormat="1">
      <c r="A122" s="916"/>
      <c r="B122" s="917" t="s">
        <v>832</v>
      </c>
      <c r="D122" s="918"/>
      <c r="E122" s="1159"/>
      <c r="F122" s="889"/>
      <c r="H122" s="919"/>
    </row>
    <row r="123" spans="1:8" s="70" customFormat="1">
      <c r="A123" s="916"/>
      <c r="B123" s="917" t="s">
        <v>833</v>
      </c>
      <c r="C123" s="902" t="s">
        <v>302</v>
      </c>
      <c r="D123" s="917">
        <v>1</v>
      </c>
      <c r="E123" s="1159"/>
      <c r="F123" s="889">
        <f>D123*E123</f>
        <v>0</v>
      </c>
      <c r="H123" s="919"/>
    </row>
    <row r="124" spans="1:8" s="70" customFormat="1">
      <c r="A124" s="916"/>
      <c r="B124" s="917" t="s">
        <v>834</v>
      </c>
      <c r="D124" s="918"/>
      <c r="E124" s="1159"/>
      <c r="F124" s="889"/>
      <c r="H124" s="919"/>
    </row>
    <row r="125" spans="1:8" s="70" customFormat="1">
      <c r="A125" s="916"/>
      <c r="B125" s="917" t="s">
        <v>835</v>
      </c>
      <c r="C125" s="902" t="s">
        <v>302</v>
      </c>
      <c r="D125" s="917">
        <v>2</v>
      </c>
      <c r="E125" s="1159"/>
      <c r="F125" s="889">
        <f>D125*E125</f>
        <v>0</v>
      </c>
      <c r="H125" s="919"/>
    </row>
    <row r="126" spans="1:8" s="70" customFormat="1">
      <c r="A126" s="916"/>
      <c r="B126" s="917" t="s">
        <v>836</v>
      </c>
      <c r="D126" s="918"/>
      <c r="E126" s="1159"/>
      <c r="F126" s="889"/>
      <c r="H126" s="919"/>
    </row>
    <row r="127" spans="1:8" s="70" customFormat="1">
      <c r="A127" s="916"/>
      <c r="B127" s="917" t="s">
        <v>837</v>
      </c>
      <c r="C127" s="902" t="s">
        <v>302</v>
      </c>
      <c r="D127" s="917">
        <v>1</v>
      </c>
      <c r="E127" s="1159"/>
      <c r="F127" s="889">
        <f>D127*E127</f>
        <v>0</v>
      </c>
      <c r="H127" s="919"/>
    </row>
    <row r="128" spans="1:8" s="70" customFormat="1">
      <c r="A128" s="916"/>
      <c r="B128" s="917" t="s">
        <v>838</v>
      </c>
      <c r="D128" s="918"/>
      <c r="E128" s="1159"/>
      <c r="F128" s="889"/>
      <c r="H128" s="919"/>
    </row>
    <row r="129" spans="1:8" s="70" customFormat="1">
      <c r="A129" s="916"/>
      <c r="B129" s="917" t="s">
        <v>839</v>
      </c>
      <c r="C129" s="902" t="s">
        <v>302</v>
      </c>
      <c r="D129" s="917">
        <v>1</v>
      </c>
      <c r="E129" s="1159"/>
      <c r="F129" s="889">
        <f>D129*E129</f>
        <v>0</v>
      </c>
      <c r="H129" s="919"/>
    </row>
    <row r="130" spans="1:8" s="70" customFormat="1">
      <c r="A130" s="916"/>
      <c r="B130" s="917" t="s">
        <v>840</v>
      </c>
      <c r="D130" s="918"/>
      <c r="E130" s="1159"/>
      <c r="F130" s="889"/>
      <c r="H130" s="919"/>
    </row>
    <row r="131" spans="1:8" s="70" customFormat="1">
      <c r="A131" s="916"/>
      <c r="B131" s="917" t="s">
        <v>841</v>
      </c>
      <c r="C131" s="902" t="s">
        <v>302</v>
      </c>
      <c r="D131" s="917">
        <v>2</v>
      </c>
      <c r="E131" s="1159"/>
      <c r="F131" s="889">
        <f>D131*E131</f>
        <v>0</v>
      </c>
      <c r="H131" s="919"/>
    </row>
    <row r="132" spans="1:8" s="70" customFormat="1">
      <c r="A132" s="916"/>
      <c r="B132" s="917" t="s">
        <v>842</v>
      </c>
      <c r="D132" s="918"/>
      <c r="E132" s="1159"/>
      <c r="F132" s="889"/>
      <c r="H132" s="919"/>
    </row>
    <row r="133" spans="1:8" s="70" customFormat="1">
      <c r="A133" s="916"/>
      <c r="B133" s="917" t="s">
        <v>843</v>
      </c>
      <c r="C133" s="902" t="s">
        <v>302</v>
      </c>
      <c r="D133" s="917">
        <v>1</v>
      </c>
      <c r="E133" s="1159"/>
      <c r="F133" s="889">
        <f>D133*E133</f>
        <v>0</v>
      </c>
      <c r="H133" s="919"/>
    </row>
    <row r="134" spans="1:8" s="70" customFormat="1">
      <c r="A134" s="916"/>
      <c r="B134" s="917" t="s">
        <v>844</v>
      </c>
      <c r="D134" s="918"/>
      <c r="E134" s="1159"/>
      <c r="F134" s="889"/>
      <c r="H134" s="919"/>
    </row>
    <row r="135" spans="1:8" s="70" customFormat="1">
      <c r="A135" s="916"/>
      <c r="B135" s="917" t="s">
        <v>845</v>
      </c>
      <c r="C135" s="902" t="s">
        <v>302</v>
      </c>
      <c r="D135" s="917">
        <v>1</v>
      </c>
      <c r="E135" s="1159"/>
      <c r="F135" s="889">
        <f>D135*E135</f>
        <v>0</v>
      </c>
      <c r="H135" s="919"/>
    </row>
    <row r="136" spans="1:8" s="70" customFormat="1">
      <c r="A136" s="916"/>
      <c r="B136" s="917" t="s">
        <v>846</v>
      </c>
      <c r="D136" s="918"/>
      <c r="E136" s="1159"/>
      <c r="F136" s="889"/>
      <c r="H136" s="919"/>
    </row>
    <row r="137" spans="1:8" s="70" customFormat="1">
      <c r="A137" s="916"/>
      <c r="B137" s="917" t="s">
        <v>847</v>
      </c>
      <c r="C137" s="902" t="s">
        <v>302</v>
      </c>
      <c r="D137" s="917">
        <v>2</v>
      </c>
      <c r="E137" s="1159"/>
      <c r="F137" s="889">
        <f>D137*E137</f>
        <v>0</v>
      </c>
      <c r="H137" s="919"/>
    </row>
    <row r="138" spans="1:8" s="70" customFormat="1">
      <c r="A138" s="916"/>
      <c r="B138" s="917" t="s">
        <v>848</v>
      </c>
      <c r="D138" s="918"/>
      <c r="E138" s="1159"/>
      <c r="F138" s="889"/>
      <c r="H138" s="919"/>
    </row>
    <row r="139" spans="1:8" s="70" customFormat="1">
      <c r="A139" s="916"/>
      <c r="B139" s="917" t="s">
        <v>849</v>
      </c>
      <c r="C139" s="902" t="s">
        <v>302</v>
      </c>
      <c r="D139" s="917">
        <v>7</v>
      </c>
      <c r="E139" s="1159"/>
      <c r="F139" s="889">
        <f>D139*E139</f>
        <v>0</v>
      </c>
      <c r="H139" s="919"/>
    </row>
    <row r="140" spans="1:8" s="70" customFormat="1">
      <c r="A140" s="916"/>
      <c r="B140" s="917" t="s">
        <v>850</v>
      </c>
      <c r="D140" s="918"/>
      <c r="E140" s="1159"/>
      <c r="F140" s="889"/>
      <c r="H140" s="919"/>
    </row>
    <row r="141" spans="1:8" s="70" customFormat="1">
      <c r="A141" s="916"/>
      <c r="B141" s="917" t="s">
        <v>851</v>
      </c>
      <c r="C141" s="902" t="s">
        <v>302</v>
      </c>
      <c r="D141" s="917">
        <v>1</v>
      </c>
      <c r="E141" s="1159"/>
      <c r="F141" s="889">
        <f>D141*E141</f>
        <v>0</v>
      </c>
      <c r="H141" s="919"/>
    </row>
    <row r="142" spans="1:8" s="70" customFormat="1">
      <c r="A142" s="916"/>
      <c r="B142" s="917" t="s">
        <v>852</v>
      </c>
      <c r="D142" s="918"/>
      <c r="E142" s="1159"/>
      <c r="F142" s="889"/>
      <c r="H142" s="919"/>
    </row>
    <row r="143" spans="1:8" s="70" customFormat="1">
      <c r="A143" s="916"/>
      <c r="B143" s="917" t="s">
        <v>853</v>
      </c>
      <c r="C143" s="902" t="s">
        <v>302</v>
      </c>
      <c r="D143" s="917">
        <v>1</v>
      </c>
      <c r="E143" s="1159"/>
      <c r="F143" s="889">
        <f>D143*E143</f>
        <v>0</v>
      </c>
      <c r="H143" s="919"/>
    </row>
    <row r="144" spans="1:8" s="70" customFormat="1">
      <c r="A144" s="916"/>
      <c r="B144" s="917" t="s">
        <v>854</v>
      </c>
      <c r="D144" s="918"/>
      <c r="E144" s="1159"/>
      <c r="F144" s="889"/>
      <c r="H144" s="919"/>
    </row>
    <row r="145" spans="1:8" s="70" customFormat="1">
      <c r="A145" s="916"/>
      <c r="B145" s="917" t="s">
        <v>855</v>
      </c>
      <c r="C145" s="902" t="s">
        <v>302</v>
      </c>
      <c r="D145" s="917">
        <v>1</v>
      </c>
      <c r="E145" s="1159"/>
      <c r="F145" s="889">
        <f>D145*E145</f>
        <v>0</v>
      </c>
      <c r="H145" s="919"/>
    </row>
    <row r="146" spans="1:8" s="70" customFormat="1">
      <c r="A146" s="916"/>
      <c r="B146" s="917" t="s">
        <v>856</v>
      </c>
      <c r="D146" s="918"/>
      <c r="E146" s="1159"/>
      <c r="F146" s="889"/>
      <c r="H146" s="919"/>
    </row>
    <row r="147" spans="1:8" s="70" customFormat="1">
      <c r="A147" s="916"/>
      <c r="B147" s="917" t="s">
        <v>857</v>
      </c>
      <c r="C147" s="902" t="s">
        <v>302</v>
      </c>
      <c r="D147" s="917">
        <v>1</v>
      </c>
      <c r="E147" s="1159"/>
      <c r="F147" s="889">
        <f>D147*E147</f>
        <v>0</v>
      </c>
      <c r="H147" s="919"/>
    </row>
    <row r="148" spans="1:8" s="924" customFormat="1">
      <c r="A148" s="920"/>
      <c r="B148" s="921" t="s">
        <v>858</v>
      </c>
      <c r="C148" s="70"/>
      <c r="D148" s="70"/>
      <c r="E148" s="1160"/>
      <c r="F148" s="923"/>
      <c r="H148" s="922"/>
    </row>
    <row r="149" spans="1:8" s="924" customFormat="1">
      <c r="A149" s="920"/>
      <c r="B149" s="921" t="s">
        <v>859</v>
      </c>
      <c r="C149" s="902" t="s">
        <v>302</v>
      </c>
      <c r="D149" s="921">
        <v>1</v>
      </c>
      <c r="E149" s="1159"/>
      <c r="F149" s="889">
        <f>D149*E149</f>
        <v>0</v>
      </c>
      <c r="H149" s="922"/>
    </row>
    <row r="150" spans="1:8" s="70" customFormat="1">
      <c r="A150" s="916"/>
      <c r="B150" s="921" t="s">
        <v>860</v>
      </c>
      <c r="E150" s="1159"/>
      <c r="F150" s="889"/>
      <c r="H150" s="919"/>
    </row>
    <row r="151" spans="1:8" s="70" customFormat="1">
      <c r="A151" s="916"/>
      <c r="B151" s="921" t="s">
        <v>861</v>
      </c>
      <c r="C151" s="902" t="s">
        <v>302</v>
      </c>
      <c r="D151" s="921">
        <v>1</v>
      </c>
      <c r="E151" s="1159"/>
      <c r="F151" s="889">
        <f>D151*E151</f>
        <v>0</v>
      </c>
      <c r="H151" s="919"/>
    </row>
    <row r="152" spans="1:8" s="924" customFormat="1">
      <c r="A152" s="920"/>
      <c r="B152" s="921" t="s">
        <v>862</v>
      </c>
      <c r="C152" s="70"/>
      <c r="D152" s="70"/>
      <c r="E152" s="1159"/>
      <c r="F152" s="889"/>
      <c r="H152" s="922"/>
    </row>
    <row r="153" spans="1:8" s="924" customFormat="1">
      <c r="A153" s="920"/>
      <c r="B153" s="921" t="s">
        <v>863</v>
      </c>
      <c r="C153" s="902" t="s">
        <v>302</v>
      </c>
      <c r="D153" s="921">
        <v>2</v>
      </c>
      <c r="E153" s="1159"/>
      <c r="F153" s="889">
        <f>D153*E153</f>
        <v>0</v>
      </c>
      <c r="H153" s="922"/>
    </row>
    <row r="154" spans="1:8" s="70" customFormat="1">
      <c r="A154" s="916"/>
      <c r="B154" s="917" t="s">
        <v>864</v>
      </c>
      <c r="D154" s="918"/>
      <c r="E154" s="1159"/>
      <c r="F154" s="889"/>
      <c r="H154" s="919"/>
    </row>
    <row r="155" spans="1:8" s="70" customFormat="1">
      <c r="A155" s="916"/>
      <c r="B155" s="917" t="s">
        <v>865</v>
      </c>
      <c r="C155" s="902" t="s">
        <v>302</v>
      </c>
      <c r="D155" s="917">
        <v>2</v>
      </c>
      <c r="E155" s="1159"/>
      <c r="F155" s="889">
        <f>D155*E155</f>
        <v>0</v>
      </c>
      <c r="H155" s="919"/>
    </row>
    <row r="156" spans="1:8" s="70" customFormat="1">
      <c r="A156" s="916"/>
      <c r="B156" s="917" t="s">
        <v>866</v>
      </c>
      <c r="D156" s="918"/>
      <c r="E156" s="1159"/>
      <c r="F156" s="889"/>
      <c r="H156" s="919"/>
    </row>
    <row r="157" spans="1:8" s="70" customFormat="1">
      <c r="A157" s="916"/>
      <c r="B157" s="917" t="s">
        <v>867</v>
      </c>
      <c r="C157" s="902" t="s">
        <v>302</v>
      </c>
      <c r="D157" s="917">
        <v>1</v>
      </c>
      <c r="E157" s="1159"/>
      <c r="F157" s="889">
        <f>D157*E157</f>
        <v>0</v>
      </c>
      <c r="H157" s="919"/>
    </row>
    <row r="158" spans="1:8" s="70" customFormat="1">
      <c r="A158" s="916"/>
      <c r="B158" s="917" t="s">
        <v>868</v>
      </c>
      <c r="D158" s="918"/>
      <c r="E158" s="1159"/>
      <c r="F158" s="889"/>
      <c r="H158" s="919"/>
    </row>
    <row r="159" spans="1:8" s="70" customFormat="1">
      <c r="A159" s="916"/>
      <c r="B159" s="917" t="s">
        <v>869</v>
      </c>
      <c r="C159" s="902" t="s">
        <v>302</v>
      </c>
      <c r="D159" s="917">
        <v>1</v>
      </c>
      <c r="E159" s="1159"/>
      <c r="F159" s="889">
        <f>D159*E159</f>
        <v>0</v>
      </c>
      <c r="H159" s="919"/>
    </row>
    <row r="160" spans="1:8">
      <c r="B160" s="891"/>
      <c r="C160" s="902"/>
      <c r="E160" s="1154"/>
    </row>
    <row r="161" spans="1:6" ht="89.25">
      <c r="A161" s="861" t="s">
        <v>498</v>
      </c>
      <c r="B161" s="891" t="s">
        <v>870</v>
      </c>
      <c r="C161" s="902"/>
      <c r="E161" s="1154"/>
    </row>
    <row r="162" spans="1:6" ht="38.25">
      <c r="B162" s="891" t="s">
        <v>871</v>
      </c>
      <c r="C162" s="902"/>
      <c r="E162" s="1154"/>
    </row>
    <row r="163" spans="1:6">
      <c r="B163" s="891" t="s">
        <v>872</v>
      </c>
      <c r="C163" s="902"/>
      <c r="E163" s="1154"/>
    </row>
    <row r="164" spans="1:6">
      <c r="C164" s="902"/>
      <c r="E164" s="1154"/>
    </row>
    <row r="165" spans="1:6">
      <c r="A165" s="861" t="s">
        <v>809</v>
      </c>
      <c r="B165" s="854" t="s">
        <v>810</v>
      </c>
      <c r="C165" s="902"/>
      <c r="E165" s="1154"/>
    </row>
    <row r="166" spans="1:6" s="857" customFormat="1">
      <c r="A166" s="861"/>
      <c r="B166" s="854" t="s">
        <v>873</v>
      </c>
      <c r="C166" s="902" t="s">
        <v>302</v>
      </c>
      <c r="D166" s="856">
        <v>1</v>
      </c>
      <c r="E166" s="1161"/>
      <c r="F166" s="889">
        <f>D166*E166</f>
        <v>0</v>
      </c>
    </row>
    <row r="167" spans="1:6" s="857" customFormat="1">
      <c r="A167" s="861"/>
      <c r="B167" s="854" t="s">
        <v>874</v>
      </c>
      <c r="C167" s="902" t="s">
        <v>302</v>
      </c>
      <c r="D167" s="856">
        <v>5</v>
      </c>
      <c r="E167" s="1161"/>
      <c r="F167" s="889">
        <f>D167*E167</f>
        <v>0</v>
      </c>
    </row>
    <row r="168" spans="1:6" s="857" customFormat="1">
      <c r="A168" s="861"/>
      <c r="B168" s="854"/>
      <c r="C168" s="902"/>
      <c r="D168" s="856"/>
      <c r="E168" s="1154"/>
      <c r="F168" s="889"/>
    </row>
    <row r="169" spans="1:6" s="857" customFormat="1">
      <c r="A169" s="861" t="s">
        <v>814</v>
      </c>
      <c r="B169" s="854" t="s">
        <v>815</v>
      </c>
      <c r="C169" s="902"/>
      <c r="D169" s="856"/>
      <c r="E169" s="1154"/>
      <c r="F169" s="889"/>
    </row>
    <row r="170" spans="1:6" s="857" customFormat="1">
      <c r="A170" s="861"/>
      <c r="B170" s="854" t="s">
        <v>873</v>
      </c>
      <c r="C170" s="902" t="s">
        <v>302</v>
      </c>
      <c r="D170" s="856">
        <v>1</v>
      </c>
      <c r="E170" s="1154"/>
      <c r="F170" s="889">
        <f>D170*E170</f>
        <v>0</v>
      </c>
    </row>
    <row r="171" spans="1:6" s="857" customFormat="1">
      <c r="A171" s="861"/>
      <c r="B171" s="854" t="s">
        <v>874</v>
      </c>
      <c r="C171" s="902" t="s">
        <v>302</v>
      </c>
      <c r="D171" s="856">
        <v>5</v>
      </c>
      <c r="E171" s="1154"/>
      <c r="F171" s="889">
        <f>D171*E171</f>
        <v>0</v>
      </c>
    </row>
    <row r="172" spans="1:6" s="857" customFormat="1">
      <c r="A172" s="861"/>
      <c r="B172" s="854"/>
      <c r="C172" s="902"/>
      <c r="D172" s="856"/>
      <c r="E172" s="1154"/>
      <c r="F172" s="889"/>
    </row>
    <row r="173" spans="1:6" s="857" customFormat="1" ht="89.25">
      <c r="A173" s="861" t="s">
        <v>500</v>
      </c>
      <c r="B173" s="891" t="s">
        <v>875</v>
      </c>
      <c r="C173" s="902"/>
      <c r="D173" s="855"/>
      <c r="E173" s="1154"/>
      <c r="F173" s="889"/>
    </row>
    <row r="174" spans="1:6" s="857" customFormat="1" ht="38.25">
      <c r="A174" s="861"/>
      <c r="B174" s="891" t="s">
        <v>876</v>
      </c>
      <c r="C174" s="902"/>
      <c r="D174" s="855"/>
      <c r="E174" s="1154"/>
      <c r="F174" s="889"/>
    </row>
    <row r="175" spans="1:6" s="857" customFormat="1">
      <c r="A175" s="861"/>
      <c r="B175" s="891" t="s">
        <v>877</v>
      </c>
      <c r="C175" s="902"/>
      <c r="D175" s="855"/>
      <c r="E175" s="1154"/>
      <c r="F175" s="889"/>
    </row>
    <row r="176" spans="1:6" s="857" customFormat="1">
      <c r="A176" s="861"/>
      <c r="B176" s="854"/>
      <c r="C176" s="902"/>
      <c r="D176" s="855"/>
      <c r="E176" s="1154"/>
      <c r="F176" s="889"/>
    </row>
    <row r="177" spans="1:8" s="857" customFormat="1">
      <c r="A177" s="861" t="s">
        <v>809</v>
      </c>
      <c r="B177" s="854" t="s">
        <v>810</v>
      </c>
      <c r="C177" s="902"/>
      <c r="D177" s="855"/>
      <c r="E177" s="1154"/>
      <c r="F177" s="889"/>
    </row>
    <row r="178" spans="1:8" s="857" customFormat="1">
      <c r="A178" s="861"/>
      <c r="B178" s="854" t="s">
        <v>878</v>
      </c>
      <c r="C178" s="902" t="s">
        <v>302</v>
      </c>
      <c r="D178" s="926">
        <v>4</v>
      </c>
      <c r="E178" s="1161"/>
      <c r="F178" s="889">
        <f>D178*E178</f>
        <v>0</v>
      </c>
    </row>
    <row r="179" spans="1:8">
      <c r="B179" s="854" t="s">
        <v>879</v>
      </c>
      <c r="C179" s="902" t="s">
        <v>302</v>
      </c>
      <c r="D179" s="926">
        <v>1</v>
      </c>
      <c r="E179" s="1161"/>
      <c r="F179" s="889">
        <f>D179*E179</f>
        <v>0</v>
      </c>
    </row>
    <row r="180" spans="1:8">
      <c r="C180" s="902"/>
      <c r="D180" s="926"/>
      <c r="E180" s="1154"/>
    </row>
    <row r="181" spans="1:8">
      <c r="A181" s="861" t="s">
        <v>814</v>
      </c>
      <c r="B181" s="854" t="s">
        <v>815</v>
      </c>
      <c r="C181" s="902"/>
      <c r="D181" s="926"/>
      <c r="E181" s="1154"/>
    </row>
    <row r="182" spans="1:8">
      <c r="B182" s="854" t="s">
        <v>878</v>
      </c>
      <c r="C182" s="902" t="s">
        <v>302</v>
      </c>
      <c r="D182" s="926">
        <v>4</v>
      </c>
      <c r="E182" s="1154"/>
      <c r="F182" s="889">
        <f>D182*E182</f>
        <v>0</v>
      </c>
    </row>
    <row r="183" spans="1:8">
      <c r="B183" s="854" t="s">
        <v>879</v>
      </c>
      <c r="C183" s="902" t="s">
        <v>302</v>
      </c>
      <c r="D183" s="926">
        <v>1</v>
      </c>
      <c r="E183" s="1154"/>
      <c r="F183" s="889">
        <f>D183*E183</f>
        <v>0</v>
      </c>
    </row>
    <row r="184" spans="1:8">
      <c r="C184" s="902"/>
      <c r="D184" s="855"/>
      <c r="E184" s="1154"/>
    </row>
    <row r="185" spans="1:8" s="928" customFormat="1" ht="89.25">
      <c r="A185" s="861" t="s">
        <v>786</v>
      </c>
      <c r="B185" s="891" t="s">
        <v>880</v>
      </c>
      <c r="C185" s="894"/>
      <c r="D185" s="927"/>
      <c r="E185" s="1162"/>
      <c r="F185" s="889"/>
      <c r="G185" s="904"/>
    </row>
    <row r="186" spans="1:8" s="928" customFormat="1" ht="51">
      <c r="A186" s="861"/>
      <c r="B186" s="891" t="s">
        <v>881</v>
      </c>
      <c r="C186" s="894"/>
      <c r="D186" s="927"/>
      <c r="E186" s="1162"/>
      <c r="F186" s="889"/>
      <c r="G186" s="904"/>
    </row>
    <row r="187" spans="1:8" s="928" customFormat="1">
      <c r="A187" s="861"/>
      <c r="B187" s="891"/>
      <c r="C187" s="894"/>
      <c r="D187" s="927"/>
      <c r="E187" s="1162"/>
      <c r="F187" s="889"/>
      <c r="G187" s="904"/>
    </row>
    <row r="188" spans="1:8">
      <c r="A188" s="861" t="s">
        <v>809</v>
      </c>
      <c r="B188" s="854" t="s">
        <v>810</v>
      </c>
      <c r="C188" s="902"/>
      <c r="E188" s="1154"/>
      <c r="G188" s="890"/>
    </row>
    <row r="189" spans="1:8" s="928" customFormat="1">
      <c r="A189" s="861" t="s">
        <v>105</v>
      </c>
      <c r="B189" s="854" t="s">
        <v>882</v>
      </c>
      <c r="C189" s="894" t="s">
        <v>302</v>
      </c>
      <c r="D189" s="929">
        <v>2</v>
      </c>
      <c r="E189" s="1162"/>
      <c r="F189" s="889">
        <f>D189*E189</f>
        <v>0</v>
      </c>
      <c r="G189" s="904"/>
      <c r="H189" s="904"/>
    </row>
    <row r="190" spans="1:8" s="928" customFormat="1">
      <c r="A190" s="861"/>
      <c r="B190" s="854"/>
      <c r="C190" s="894"/>
      <c r="D190" s="929"/>
      <c r="E190" s="1162"/>
      <c r="F190" s="889"/>
      <c r="G190" s="904"/>
      <c r="H190" s="904"/>
    </row>
    <row r="191" spans="1:8">
      <c r="A191" s="861" t="s">
        <v>814</v>
      </c>
      <c r="B191" s="854" t="s">
        <v>815</v>
      </c>
      <c r="C191" s="902"/>
      <c r="E191" s="1154"/>
    </row>
    <row r="192" spans="1:8" s="928" customFormat="1">
      <c r="A192" s="861" t="s">
        <v>105</v>
      </c>
      <c r="B192" s="854" t="s">
        <v>882</v>
      </c>
      <c r="C192" s="894" t="s">
        <v>302</v>
      </c>
      <c r="D192" s="929">
        <v>2</v>
      </c>
      <c r="E192" s="1162"/>
      <c r="F192" s="889">
        <f>D192*E192</f>
        <v>0</v>
      </c>
      <c r="G192" s="904"/>
      <c r="H192" s="904"/>
    </row>
    <row r="193" spans="1:7" s="914" customFormat="1">
      <c r="A193" s="855"/>
      <c r="B193" s="854"/>
      <c r="C193" s="894"/>
      <c r="D193" s="915"/>
      <c r="E193" s="913"/>
      <c r="F193" s="889"/>
    </row>
    <row r="194" spans="1:7" ht="89.25">
      <c r="A194" s="861" t="s">
        <v>789</v>
      </c>
      <c r="B194" s="891" t="s">
        <v>883</v>
      </c>
      <c r="C194" s="902"/>
      <c r="E194" s="1154"/>
    </row>
    <row r="195" spans="1:7">
      <c r="C195" s="902"/>
      <c r="E195" s="1154"/>
    </row>
    <row r="196" spans="1:7">
      <c r="A196" s="861" t="s">
        <v>809</v>
      </c>
      <c r="B196" s="854" t="s">
        <v>810</v>
      </c>
      <c r="C196" s="902"/>
      <c r="E196" s="1154"/>
    </row>
    <row r="197" spans="1:7" s="656" customFormat="1">
      <c r="A197" s="930"/>
      <c r="B197" s="931" t="s">
        <v>884</v>
      </c>
      <c r="C197" s="932" t="s">
        <v>302</v>
      </c>
      <c r="D197" s="933">
        <v>3</v>
      </c>
      <c r="E197" s="1161"/>
      <c r="F197" s="925">
        <f>D197*E197</f>
        <v>0</v>
      </c>
    </row>
    <row r="198" spans="1:7" s="656" customFormat="1">
      <c r="A198" s="930"/>
      <c r="B198" s="931" t="s">
        <v>885</v>
      </c>
      <c r="C198" s="932" t="s">
        <v>302</v>
      </c>
      <c r="D198" s="933">
        <v>1</v>
      </c>
      <c r="E198" s="1161"/>
      <c r="F198" s="925">
        <f>D198*E198</f>
        <v>0</v>
      </c>
    </row>
    <row r="199" spans="1:7" s="656" customFormat="1">
      <c r="A199" s="930"/>
      <c r="B199" s="931"/>
      <c r="C199" s="932"/>
      <c r="D199" s="933"/>
      <c r="E199" s="1161"/>
      <c r="F199" s="925"/>
    </row>
    <row r="200" spans="1:7" s="656" customFormat="1">
      <c r="A200" s="930" t="s">
        <v>814</v>
      </c>
      <c r="B200" s="931" t="s">
        <v>815</v>
      </c>
      <c r="C200" s="932"/>
      <c r="D200" s="933"/>
      <c r="E200" s="1161"/>
      <c r="F200" s="925"/>
    </row>
    <row r="201" spans="1:7" s="656" customFormat="1">
      <c r="A201" s="930"/>
      <c r="B201" s="931" t="s">
        <v>884</v>
      </c>
      <c r="C201" s="932" t="s">
        <v>302</v>
      </c>
      <c r="D201" s="933">
        <v>3</v>
      </c>
      <c r="E201" s="1161"/>
      <c r="F201" s="925">
        <f>D201*E201</f>
        <v>0</v>
      </c>
    </row>
    <row r="202" spans="1:7" s="656" customFormat="1">
      <c r="A202" s="930"/>
      <c r="B202" s="931" t="s">
        <v>885</v>
      </c>
      <c r="C202" s="932" t="s">
        <v>302</v>
      </c>
      <c r="D202" s="933">
        <v>1</v>
      </c>
      <c r="E202" s="1161"/>
      <c r="F202" s="925">
        <f>D202*E202</f>
        <v>0</v>
      </c>
    </row>
    <row r="203" spans="1:7" s="924" customFormat="1">
      <c r="A203" s="861"/>
      <c r="B203" s="934"/>
      <c r="C203" s="934"/>
      <c r="E203" s="1158"/>
      <c r="F203" s="889"/>
      <c r="G203" s="935"/>
    </row>
    <row r="204" spans="1:7" ht="127.5">
      <c r="A204" s="861" t="s">
        <v>792</v>
      </c>
      <c r="B204" s="891" t="s">
        <v>886</v>
      </c>
      <c r="C204" s="902"/>
      <c r="E204" s="1154"/>
    </row>
    <row r="205" spans="1:7">
      <c r="B205" s="891" t="s">
        <v>887</v>
      </c>
      <c r="C205" s="902"/>
      <c r="E205" s="1154"/>
      <c r="G205" s="891"/>
    </row>
    <row r="206" spans="1:7">
      <c r="B206" s="854" t="s">
        <v>888</v>
      </c>
      <c r="C206" s="902"/>
      <c r="E206" s="1154"/>
    </row>
    <row r="207" spans="1:7">
      <c r="C207" s="902" t="s">
        <v>302</v>
      </c>
      <c r="D207" s="856">
        <v>49</v>
      </c>
      <c r="E207" s="1154"/>
      <c r="F207" s="889">
        <f>D207*E207</f>
        <v>0</v>
      </c>
    </row>
    <row r="208" spans="1:7">
      <c r="C208" s="902"/>
      <c r="E208" s="1154"/>
    </row>
    <row r="209" spans="1:6" ht="229.5">
      <c r="A209" s="861" t="s">
        <v>795</v>
      </c>
      <c r="B209" s="891" t="s">
        <v>889</v>
      </c>
      <c r="C209" s="902"/>
      <c r="E209" s="1154"/>
    </row>
    <row r="210" spans="1:6" s="914" customFormat="1">
      <c r="A210" s="855"/>
      <c r="B210" s="854" t="s">
        <v>819</v>
      </c>
      <c r="C210" s="894" t="s">
        <v>201</v>
      </c>
      <c r="D210" s="856">
        <v>52</v>
      </c>
      <c r="E210" s="913"/>
      <c r="F210" s="889">
        <f>D210*E210</f>
        <v>0</v>
      </c>
    </row>
    <row r="211" spans="1:6">
      <c r="A211" s="861" t="s">
        <v>105</v>
      </c>
      <c r="B211" s="854" t="s">
        <v>890</v>
      </c>
      <c r="C211" s="902" t="s">
        <v>201</v>
      </c>
      <c r="D211" s="856">
        <v>3</v>
      </c>
      <c r="E211" s="913"/>
      <c r="F211" s="889">
        <f>D211*E211</f>
        <v>0</v>
      </c>
    </row>
    <row r="212" spans="1:6">
      <c r="A212" s="861" t="s">
        <v>105</v>
      </c>
      <c r="B212" s="854" t="s">
        <v>891</v>
      </c>
      <c r="C212" s="902" t="s">
        <v>201</v>
      </c>
      <c r="D212" s="856">
        <v>50</v>
      </c>
      <c r="E212" s="913"/>
      <c r="F212" s="889">
        <f>D212*E212</f>
        <v>0</v>
      </c>
    </row>
    <row r="213" spans="1:6">
      <c r="B213" s="854" t="s">
        <v>892</v>
      </c>
      <c r="C213" s="902" t="s">
        <v>201</v>
      </c>
      <c r="D213" s="856">
        <v>195</v>
      </c>
      <c r="E213" s="913"/>
      <c r="F213" s="889">
        <f>D213*E213</f>
        <v>0</v>
      </c>
    </row>
    <row r="214" spans="1:6">
      <c r="C214" s="902"/>
      <c r="E214" s="1154"/>
    </row>
    <row r="215" spans="1:6" ht="114.75">
      <c r="A215" s="861" t="s">
        <v>797</v>
      </c>
      <c r="B215" s="891" t="s">
        <v>893</v>
      </c>
      <c r="C215" s="902"/>
      <c r="E215" s="1154"/>
    </row>
    <row r="216" spans="1:6" s="914" customFormat="1">
      <c r="A216" s="855"/>
      <c r="B216" s="854" t="s">
        <v>819</v>
      </c>
      <c r="C216" s="894" t="s">
        <v>201</v>
      </c>
      <c r="D216" s="856">
        <v>52</v>
      </c>
      <c r="E216" s="913"/>
      <c r="F216" s="889">
        <f>D216*E216</f>
        <v>0</v>
      </c>
    </row>
    <row r="217" spans="1:6">
      <c r="A217" s="861" t="s">
        <v>105</v>
      </c>
      <c r="B217" s="854" t="s">
        <v>890</v>
      </c>
      <c r="C217" s="902" t="s">
        <v>201</v>
      </c>
      <c r="D217" s="856">
        <v>3</v>
      </c>
      <c r="E217" s="913"/>
      <c r="F217" s="889">
        <f>D217*E217</f>
        <v>0</v>
      </c>
    </row>
    <row r="218" spans="1:6">
      <c r="A218" s="861" t="s">
        <v>105</v>
      </c>
      <c r="B218" s="854" t="s">
        <v>891</v>
      </c>
      <c r="C218" s="902" t="s">
        <v>201</v>
      </c>
      <c r="D218" s="856">
        <v>50</v>
      </c>
      <c r="E218" s="913"/>
      <c r="F218" s="889">
        <f>D218*E218</f>
        <v>0</v>
      </c>
    </row>
    <row r="219" spans="1:6">
      <c r="B219" s="854" t="s">
        <v>892</v>
      </c>
      <c r="C219" s="902" t="s">
        <v>201</v>
      </c>
      <c r="D219" s="856">
        <v>195</v>
      </c>
      <c r="E219" s="913"/>
      <c r="F219" s="889">
        <f>D219*E219</f>
        <v>0</v>
      </c>
    </row>
    <row r="220" spans="1:6">
      <c r="C220" s="902"/>
      <c r="E220" s="1154"/>
    </row>
    <row r="221" spans="1:6" ht="204">
      <c r="A221" s="861" t="s">
        <v>894</v>
      </c>
      <c r="B221" s="891" t="s">
        <v>895</v>
      </c>
      <c r="C221" s="902"/>
      <c r="E221" s="1154"/>
    </row>
    <row r="222" spans="1:6" s="914" customFormat="1">
      <c r="A222" s="855"/>
      <c r="B222" s="854" t="s">
        <v>819</v>
      </c>
      <c r="C222" s="894" t="s">
        <v>201</v>
      </c>
      <c r="D222" s="856">
        <v>52</v>
      </c>
      <c r="E222" s="913"/>
      <c r="F222" s="889">
        <f>D222*E222</f>
        <v>0</v>
      </c>
    </row>
    <row r="223" spans="1:6">
      <c r="A223" s="861" t="s">
        <v>105</v>
      </c>
      <c r="B223" s="854" t="s">
        <v>890</v>
      </c>
      <c r="C223" s="902" t="s">
        <v>201</v>
      </c>
      <c r="D223" s="856">
        <v>3</v>
      </c>
      <c r="E223" s="913"/>
      <c r="F223" s="889">
        <f>D223*E223</f>
        <v>0</v>
      </c>
    </row>
    <row r="224" spans="1:6">
      <c r="A224" s="861" t="s">
        <v>105</v>
      </c>
      <c r="B224" s="854" t="s">
        <v>891</v>
      </c>
      <c r="C224" s="902" t="s">
        <v>201</v>
      </c>
      <c r="D224" s="856">
        <v>50</v>
      </c>
      <c r="E224" s="913"/>
      <c r="F224" s="889">
        <f>D224*E224</f>
        <v>0</v>
      </c>
    </row>
    <row r="225" spans="1:7">
      <c r="B225" s="854" t="s">
        <v>892</v>
      </c>
      <c r="C225" s="902" t="s">
        <v>201</v>
      </c>
      <c r="D225" s="856">
        <v>195</v>
      </c>
      <c r="E225" s="913"/>
      <c r="F225" s="889">
        <f>D225*E225</f>
        <v>0</v>
      </c>
    </row>
    <row r="226" spans="1:7">
      <c r="B226" s="891"/>
      <c r="C226" s="902"/>
      <c r="E226" s="1154"/>
    </row>
    <row r="227" spans="1:7" ht="76.5">
      <c r="A227" s="861" t="s">
        <v>896</v>
      </c>
      <c r="B227" s="891" t="s">
        <v>897</v>
      </c>
      <c r="C227" s="902"/>
      <c r="E227" s="1154"/>
    </row>
    <row r="228" spans="1:7" s="914" customFormat="1">
      <c r="A228" s="855"/>
      <c r="B228" s="854" t="s">
        <v>819</v>
      </c>
      <c r="C228" s="894" t="s">
        <v>201</v>
      </c>
      <c r="D228" s="856">
        <v>52</v>
      </c>
      <c r="E228" s="913"/>
      <c r="F228" s="889">
        <f>D228*E228</f>
        <v>0</v>
      </c>
    </row>
    <row r="229" spans="1:7">
      <c r="A229" s="861" t="s">
        <v>105</v>
      </c>
      <c r="B229" s="854" t="s">
        <v>890</v>
      </c>
      <c r="C229" s="902" t="s">
        <v>201</v>
      </c>
      <c r="D229" s="856">
        <v>3</v>
      </c>
      <c r="E229" s="913"/>
      <c r="F229" s="889">
        <f t="shared" ref="F229:F241" si="1">D229*E229</f>
        <v>0</v>
      </c>
    </row>
    <row r="230" spans="1:7">
      <c r="A230" s="861" t="s">
        <v>105</v>
      </c>
      <c r="B230" s="854" t="s">
        <v>891</v>
      </c>
      <c r="C230" s="902" t="s">
        <v>201</v>
      </c>
      <c r="D230" s="856">
        <v>50</v>
      </c>
      <c r="E230" s="913"/>
      <c r="F230" s="889">
        <f t="shared" si="1"/>
        <v>0</v>
      </c>
    </row>
    <row r="231" spans="1:7">
      <c r="B231" s="854" t="s">
        <v>892</v>
      </c>
      <c r="C231" s="902" t="s">
        <v>201</v>
      </c>
      <c r="D231" s="856">
        <v>195</v>
      </c>
      <c r="E231" s="913"/>
      <c r="F231" s="889">
        <f t="shared" si="1"/>
        <v>0</v>
      </c>
    </row>
    <row r="232" spans="1:7">
      <c r="B232" s="936"/>
      <c r="C232" s="902"/>
      <c r="E232" s="1154"/>
    </row>
    <row r="233" spans="1:7" ht="114.75">
      <c r="A233" s="861" t="s">
        <v>898</v>
      </c>
      <c r="B233" s="891" t="s">
        <v>899</v>
      </c>
      <c r="C233" s="902"/>
      <c r="E233" s="1154"/>
    </row>
    <row r="234" spans="1:7">
      <c r="B234" s="891"/>
      <c r="C234" s="902" t="s">
        <v>302</v>
      </c>
      <c r="D234" s="856">
        <v>1</v>
      </c>
      <c r="E234" s="1154"/>
      <c r="F234" s="889">
        <f t="shared" si="1"/>
        <v>0</v>
      </c>
    </row>
    <row r="235" spans="1:7" s="924" customFormat="1">
      <c r="A235" s="937"/>
      <c r="B235" s="938"/>
      <c r="C235" s="939"/>
      <c r="D235" s="940"/>
      <c r="E235" s="1163"/>
      <c r="F235" s="889"/>
    </row>
    <row r="236" spans="1:7" s="945" customFormat="1" ht="165.75">
      <c r="A236" s="941" t="s">
        <v>900</v>
      </c>
      <c r="B236" s="61" t="s">
        <v>901</v>
      </c>
      <c r="C236" s="942"/>
      <c r="D236" s="943"/>
      <c r="E236" s="1164"/>
      <c r="F236" s="889"/>
    </row>
    <row r="237" spans="1:7" s="945" customFormat="1" ht="114.75">
      <c r="A237" s="941"/>
      <c r="B237" s="61" t="s">
        <v>902</v>
      </c>
      <c r="C237" s="942"/>
      <c r="D237" s="943"/>
      <c r="E237" s="1164"/>
      <c r="F237" s="889"/>
    </row>
    <row r="238" spans="1:7" s="945" customFormat="1" ht="25.5">
      <c r="A238" s="941"/>
      <c r="B238" s="61" t="s">
        <v>903</v>
      </c>
      <c r="C238" s="942"/>
      <c r="D238" s="943"/>
      <c r="E238" s="1164"/>
      <c r="F238" s="889"/>
      <c r="G238" s="946"/>
    </row>
    <row r="239" spans="1:7" s="945" customFormat="1">
      <c r="A239" s="941"/>
      <c r="B239" s="332" t="s">
        <v>904</v>
      </c>
      <c r="C239" s="942"/>
      <c r="D239" s="944"/>
      <c r="E239" s="1164"/>
      <c r="F239" s="889"/>
    </row>
    <row r="240" spans="1:7">
      <c r="B240" s="936" t="s">
        <v>905</v>
      </c>
      <c r="C240" s="902" t="s">
        <v>302</v>
      </c>
      <c r="D240" s="856">
        <v>2</v>
      </c>
      <c r="E240" s="1154"/>
      <c r="F240" s="889">
        <f t="shared" si="1"/>
        <v>0</v>
      </c>
    </row>
    <row r="241" spans="1:6">
      <c r="B241" s="936" t="s">
        <v>906</v>
      </c>
      <c r="C241" s="902" t="s">
        <v>302</v>
      </c>
      <c r="D241" s="856">
        <v>1</v>
      </c>
      <c r="E241" s="1154"/>
      <c r="F241" s="889">
        <f t="shared" si="1"/>
        <v>0</v>
      </c>
    </row>
    <row r="242" spans="1:6">
      <c r="B242" s="854" t="s">
        <v>907</v>
      </c>
      <c r="C242" s="902" t="s">
        <v>302</v>
      </c>
      <c r="D242" s="892">
        <v>4</v>
      </c>
      <c r="E242" s="1154"/>
      <c r="F242" s="887">
        <f>D242*E242</f>
        <v>0</v>
      </c>
    </row>
    <row r="243" spans="1:6" ht="13.5" thickBot="1">
      <c r="A243" s="896"/>
      <c r="B243" s="897"/>
      <c r="C243" s="898"/>
      <c r="D243" s="899"/>
      <c r="E243" s="1157"/>
      <c r="F243" s="900"/>
    </row>
    <row r="244" spans="1:6">
      <c r="A244" s="882" t="s">
        <v>623</v>
      </c>
      <c r="B244" s="947" t="s">
        <v>908</v>
      </c>
      <c r="C244" s="901"/>
      <c r="D244" s="885"/>
      <c r="E244" s="1154"/>
      <c r="F244" s="889">
        <f>SUM(F97:F243)</f>
        <v>0</v>
      </c>
    </row>
    <row r="245" spans="1:6">
      <c r="B245" s="738"/>
      <c r="C245" s="902"/>
      <c r="E245" s="1154"/>
    </row>
    <row r="246" spans="1:6">
      <c r="B246" s="738"/>
      <c r="C246" s="902"/>
      <c r="E246" s="1154"/>
    </row>
    <row r="247" spans="1:6">
      <c r="A247" s="882" t="s">
        <v>623</v>
      </c>
      <c r="B247" s="883" t="s">
        <v>909</v>
      </c>
      <c r="C247" s="901"/>
      <c r="D247" s="885"/>
      <c r="E247" s="1154"/>
    </row>
    <row r="248" spans="1:6">
      <c r="C248" s="902"/>
      <c r="E248" s="1154"/>
    </row>
    <row r="249" spans="1:6" ht="141.75">
      <c r="A249" s="861" t="s">
        <v>493</v>
      </c>
      <c r="B249" s="891" t="s">
        <v>910</v>
      </c>
      <c r="C249" s="902"/>
      <c r="E249" s="1154"/>
    </row>
    <row r="250" spans="1:6" ht="14.25">
      <c r="A250" s="861" t="s">
        <v>911</v>
      </c>
      <c r="B250" s="854" t="s">
        <v>912</v>
      </c>
      <c r="C250" s="902" t="s">
        <v>783</v>
      </c>
      <c r="D250" s="856">
        <v>3.5</v>
      </c>
      <c r="E250" s="1154"/>
      <c r="F250" s="889">
        <f>D250*E250</f>
        <v>0</v>
      </c>
    </row>
    <row r="251" spans="1:6" ht="14.25">
      <c r="A251" s="861" t="s">
        <v>913</v>
      </c>
      <c r="B251" s="854" t="s">
        <v>914</v>
      </c>
      <c r="C251" s="902" t="s">
        <v>783</v>
      </c>
      <c r="D251" s="856">
        <v>50.5</v>
      </c>
      <c r="E251" s="1154"/>
      <c r="F251" s="889">
        <f>D251*E251</f>
        <v>0</v>
      </c>
    </row>
    <row r="252" spans="1:6" ht="14.25">
      <c r="A252" s="861" t="s">
        <v>913</v>
      </c>
      <c r="B252" s="854" t="s">
        <v>915</v>
      </c>
      <c r="C252" s="902" t="s">
        <v>783</v>
      </c>
      <c r="D252" s="856">
        <v>10.5</v>
      </c>
      <c r="E252" s="1154"/>
      <c r="F252" s="889">
        <f>D252*E252</f>
        <v>0</v>
      </c>
    </row>
    <row r="253" spans="1:6" ht="13.5" thickBot="1">
      <c r="A253" s="896"/>
      <c r="B253" s="897"/>
      <c r="C253" s="898"/>
      <c r="D253" s="899"/>
      <c r="E253" s="1157"/>
      <c r="F253" s="900"/>
    </row>
    <row r="254" spans="1:6">
      <c r="A254" s="882" t="s">
        <v>623</v>
      </c>
      <c r="B254" s="947" t="s">
        <v>916</v>
      </c>
      <c r="C254" s="901"/>
      <c r="D254" s="885"/>
      <c r="E254" s="1154"/>
      <c r="F254" s="889">
        <f>SUM(F250:F253)</f>
        <v>0</v>
      </c>
    </row>
    <row r="255" spans="1:6">
      <c r="B255" s="738"/>
      <c r="C255" s="902"/>
      <c r="E255" s="1154"/>
    </row>
    <row r="256" spans="1:6">
      <c r="B256" s="738"/>
      <c r="C256" s="902"/>
      <c r="E256" s="1154"/>
    </row>
    <row r="257" spans="1:8">
      <c r="A257" s="882" t="s">
        <v>649</v>
      </c>
      <c r="B257" s="883" t="s">
        <v>917</v>
      </c>
      <c r="C257" s="901"/>
      <c r="D257" s="885"/>
      <c r="E257" s="1154"/>
    </row>
    <row r="258" spans="1:8">
      <c r="C258" s="902"/>
      <c r="E258" s="1154"/>
    </row>
    <row r="259" spans="1:8" ht="102">
      <c r="A259" s="861" t="s">
        <v>493</v>
      </c>
      <c r="B259" s="891" t="s">
        <v>918</v>
      </c>
      <c r="C259" s="902"/>
      <c r="E259" s="1154"/>
    </row>
    <row r="260" spans="1:8" ht="25.5">
      <c r="B260" s="891" t="s">
        <v>919</v>
      </c>
      <c r="C260" s="902"/>
      <c r="E260" s="1154"/>
    </row>
    <row r="261" spans="1:8">
      <c r="B261" s="891"/>
      <c r="C261" s="902" t="s">
        <v>302</v>
      </c>
      <c r="D261" s="856">
        <v>11</v>
      </c>
      <c r="E261" s="1154"/>
      <c r="F261" s="889">
        <f>D261*E261</f>
        <v>0</v>
      </c>
    </row>
    <row r="262" spans="1:8">
      <c r="C262" s="902"/>
      <c r="E262" s="1154"/>
    </row>
    <row r="263" spans="1:8" ht="89.25">
      <c r="A263" s="861" t="s">
        <v>495</v>
      </c>
      <c r="B263" s="908" t="s">
        <v>920</v>
      </c>
      <c r="C263" s="894"/>
      <c r="D263" s="948"/>
      <c r="E263" s="1165"/>
      <c r="G263" s="904"/>
      <c r="H263" s="949"/>
    </row>
    <row r="264" spans="1:8">
      <c r="B264" s="908" t="s">
        <v>921</v>
      </c>
      <c r="C264" s="894"/>
      <c r="D264" s="749"/>
      <c r="E264" s="1165"/>
      <c r="G264" s="904"/>
      <c r="H264" s="949"/>
    </row>
    <row r="265" spans="1:8">
      <c r="B265" s="908"/>
      <c r="C265" s="894" t="s">
        <v>302</v>
      </c>
      <c r="D265" s="749">
        <v>5</v>
      </c>
      <c r="E265" s="1165"/>
      <c r="F265" s="889">
        <f>D265*E265</f>
        <v>0</v>
      </c>
      <c r="G265" s="904"/>
      <c r="H265" s="949"/>
    </row>
    <row r="266" spans="1:8">
      <c r="B266" s="908"/>
      <c r="C266" s="894"/>
      <c r="D266" s="749"/>
      <c r="E266" s="1165"/>
      <c r="G266" s="904"/>
      <c r="H266" s="949"/>
    </row>
    <row r="267" spans="1:8" ht="89.25">
      <c r="A267" s="861" t="s">
        <v>760</v>
      </c>
      <c r="B267" s="908" t="s">
        <v>922</v>
      </c>
      <c r="C267" s="894"/>
      <c r="D267" s="948"/>
      <c r="E267" s="1165"/>
      <c r="G267" s="904"/>
      <c r="H267" s="949"/>
    </row>
    <row r="268" spans="1:8">
      <c r="B268" s="908" t="s">
        <v>923</v>
      </c>
      <c r="C268" s="894"/>
      <c r="D268" s="749"/>
      <c r="E268" s="1165"/>
      <c r="G268" s="904"/>
      <c r="H268" s="949"/>
    </row>
    <row r="269" spans="1:8">
      <c r="B269" s="908"/>
      <c r="C269" s="894" t="s">
        <v>302</v>
      </c>
      <c r="D269" s="749">
        <v>5</v>
      </c>
      <c r="E269" s="1165"/>
      <c r="F269" s="889">
        <f>D269*E269</f>
        <v>0</v>
      </c>
      <c r="G269" s="904"/>
      <c r="H269" s="949"/>
    </row>
    <row r="270" spans="1:8" s="914" customFormat="1">
      <c r="A270" s="855"/>
      <c r="B270" s="891"/>
      <c r="C270" s="70"/>
      <c r="D270" s="915"/>
      <c r="E270" s="913"/>
      <c r="F270" s="889"/>
    </row>
    <row r="271" spans="1:8" s="928" customFormat="1" ht="51">
      <c r="A271" s="861" t="s">
        <v>498</v>
      </c>
      <c r="B271" s="907" t="s">
        <v>924</v>
      </c>
      <c r="C271" s="950"/>
      <c r="D271" s="951"/>
      <c r="E271" s="1166"/>
      <c r="F271" s="889"/>
      <c r="G271" s="904"/>
    </row>
    <row r="272" spans="1:8" s="928" customFormat="1">
      <c r="A272" s="861"/>
      <c r="B272" s="907" t="s">
        <v>923</v>
      </c>
      <c r="C272" s="950"/>
      <c r="D272" s="951"/>
      <c r="E272" s="1166"/>
      <c r="F272" s="889"/>
      <c r="G272" s="904"/>
    </row>
    <row r="273" spans="1:8" s="928" customFormat="1">
      <c r="A273" s="861"/>
      <c r="B273" s="907"/>
      <c r="C273" s="950" t="s">
        <v>302</v>
      </c>
      <c r="D273" s="952">
        <v>2</v>
      </c>
      <c r="E273" s="913"/>
      <c r="F273" s="889">
        <f>D273*E273</f>
        <v>0</v>
      </c>
      <c r="G273" s="904"/>
    </row>
    <row r="274" spans="1:8">
      <c r="B274" s="908"/>
      <c r="C274" s="894"/>
      <c r="D274" s="749"/>
      <c r="E274" s="1165"/>
      <c r="G274" s="904"/>
      <c r="H274" s="949"/>
    </row>
    <row r="275" spans="1:8" ht="63.75">
      <c r="A275" s="861" t="s">
        <v>500</v>
      </c>
      <c r="B275" s="908" t="s">
        <v>925</v>
      </c>
      <c r="C275" s="894"/>
      <c r="D275" s="948"/>
      <c r="E275" s="1165"/>
      <c r="G275" s="904"/>
      <c r="H275" s="949"/>
    </row>
    <row r="276" spans="1:8">
      <c r="B276" s="908" t="s">
        <v>921</v>
      </c>
      <c r="C276" s="894"/>
      <c r="D276" s="749"/>
      <c r="E276" s="1165"/>
      <c r="G276" s="904"/>
      <c r="H276" s="949"/>
    </row>
    <row r="277" spans="1:8">
      <c r="B277" s="908"/>
      <c r="C277" s="894" t="s">
        <v>302</v>
      </c>
      <c r="D277" s="749">
        <v>2</v>
      </c>
      <c r="E277" s="1165"/>
      <c r="F277" s="889">
        <f>D277*E277</f>
        <v>0</v>
      </c>
      <c r="G277" s="904"/>
      <c r="H277" s="949"/>
    </row>
    <row r="278" spans="1:8" s="928" customFormat="1">
      <c r="A278" s="861"/>
      <c r="B278" s="907"/>
      <c r="C278" s="950"/>
      <c r="D278" s="951"/>
      <c r="E278" s="1166"/>
      <c r="F278" s="889"/>
      <c r="G278" s="904"/>
    </row>
    <row r="279" spans="1:8" ht="63.75">
      <c r="A279" s="861" t="s">
        <v>786</v>
      </c>
      <c r="B279" s="891" t="s">
        <v>926</v>
      </c>
      <c r="C279" s="902"/>
      <c r="E279" s="1154"/>
    </row>
    <row r="280" spans="1:8" ht="14.25">
      <c r="B280" s="891"/>
      <c r="C280" s="902" t="s">
        <v>775</v>
      </c>
      <c r="D280" s="856">
        <v>1</v>
      </c>
      <c r="E280" s="1154"/>
      <c r="F280" s="889">
        <f>D280*E280</f>
        <v>0</v>
      </c>
    </row>
    <row r="281" spans="1:8">
      <c r="B281" s="891"/>
      <c r="C281" s="902"/>
      <c r="E281" s="1154"/>
    </row>
    <row r="282" spans="1:8" ht="76.5">
      <c r="A282" s="861" t="s">
        <v>789</v>
      </c>
      <c r="B282" s="891" t="s">
        <v>927</v>
      </c>
      <c r="C282" s="902"/>
      <c r="E282" s="1154"/>
    </row>
    <row r="283" spans="1:8" ht="14.25">
      <c r="B283" s="891"/>
      <c r="C283" s="902" t="s">
        <v>775</v>
      </c>
      <c r="D283" s="856">
        <v>1.6</v>
      </c>
      <c r="E283" s="1154"/>
      <c r="F283" s="889">
        <f>D283*E283</f>
        <v>0</v>
      </c>
    </row>
    <row r="284" spans="1:8">
      <c r="B284" s="891"/>
      <c r="C284" s="902"/>
      <c r="E284" s="1154"/>
    </row>
    <row r="285" spans="1:8" ht="102">
      <c r="A285" s="861" t="s">
        <v>792</v>
      </c>
      <c r="B285" s="907" t="s">
        <v>928</v>
      </c>
      <c r="C285" s="902"/>
      <c r="E285" s="1154"/>
    </row>
    <row r="286" spans="1:8">
      <c r="B286" s="902" t="s">
        <v>929</v>
      </c>
      <c r="C286" s="902"/>
      <c r="E286" s="1154"/>
    </row>
    <row r="287" spans="1:8" ht="14.25">
      <c r="B287" s="891" t="s">
        <v>930</v>
      </c>
      <c r="C287" s="902" t="s">
        <v>775</v>
      </c>
      <c r="D287" s="856">
        <v>0.16</v>
      </c>
      <c r="E287" s="1154"/>
      <c r="F287" s="889">
        <f>D287*E287</f>
        <v>0</v>
      </c>
    </row>
    <row r="288" spans="1:8" ht="14.25">
      <c r="B288" s="891" t="s">
        <v>931</v>
      </c>
      <c r="C288" s="902" t="s">
        <v>783</v>
      </c>
      <c r="D288" s="856">
        <v>2</v>
      </c>
      <c r="E288" s="1154"/>
      <c r="F288" s="889">
        <f>D288*E288</f>
        <v>0</v>
      </c>
    </row>
    <row r="289" spans="1:8">
      <c r="B289" s="891"/>
      <c r="C289" s="902"/>
      <c r="E289" s="1154"/>
    </row>
    <row r="290" spans="1:8" ht="89.25">
      <c r="A290" s="861" t="s">
        <v>795</v>
      </c>
      <c r="B290" s="891" t="s">
        <v>932</v>
      </c>
      <c r="C290" s="902"/>
      <c r="E290" s="1154"/>
    </row>
    <row r="291" spans="1:8" ht="14.25">
      <c r="B291" s="891"/>
      <c r="C291" s="902" t="s">
        <v>775</v>
      </c>
      <c r="D291" s="856">
        <v>6.5</v>
      </c>
      <c r="E291" s="1154"/>
      <c r="F291" s="889">
        <f>D291*E291</f>
        <v>0</v>
      </c>
    </row>
    <row r="292" spans="1:8">
      <c r="B292" s="891"/>
      <c r="C292" s="902"/>
      <c r="E292" s="1154"/>
    </row>
    <row r="293" spans="1:8" ht="38.25">
      <c r="A293" s="861" t="s">
        <v>797</v>
      </c>
      <c r="B293" s="891" t="s">
        <v>933</v>
      </c>
      <c r="C293" s="902"/>
      <c r="E293" s="1154"/>
    </row>
    <row r="294" spans="1:8" ht="14.25">
      <c r="B294" s="891"/>
      <c r="C294" s="902" t="s">
        <v>775</v>
      </c>
      <c r="D294" s="856">
        <v>0.7</v>
      </c>
      <c r="E294" s="1154"/>
      <c r="F294" s="889">
        <f>D294*E294</f>
        <v>0</v>
      </c>
    </row>
    <row r="295" spans="1:8">
      <c r="B295" s="908"/>
      <c r="C295" s="894"/>
      <c r="D295" s="749"/>
      <c r="E295" s="1165"/>
      <c r="G295" s="904"/>
      <c r="H295" s="949"/>
    </row>
    <row r="296" spans="1:8" ht="51">
      <c r="A296" s="861" t="s">
        <v>894</v>
      </c>
      <c r="B296" s="891" t="s">
        <v>934</v>
      </c>
      <c r="C296" s="902"/>
      <c r="E296" s="1154"/>
    </row>
    <row r="297" spans="1:8">
      <c r="B297" s="854" t="s">
        <v>935</v>
      </c>
      <c r="C297" s="902" t="s">
        <v>206</v>
      </c>
      <c r="D297" s="856">
        <v>486</v>
      </c>
      <c r="E297" s="1154"/>
      <c r="F297" s="889">
        <f>D297*E297</f>
        <v>0</v>
      </c>
    </row>
    <row r="298" spans="1:8">
      <c r="B298" s="854" t="s">
        <v>936</v>
      </c>
      <c r="C298" s="902" t="s">
        <v>206</v>
      </c>
      <c r="D298" s="856">
        <v>325</v>
      </c>
      <c r="E298" s="1154"/>
      <c r="F298" s="889">
        <f>D298*E298</f>
        <v>0</v>
      </c>
    </row>
    <row r="299" spans="1:8" ht="13.5" thickBot="1">
      <c r="A299" s="896"/>
      <c r="B299" s="953"/>
      <c r="C299" s="898"/>
      <c r="D299" s="899"/>
      <c r="E299" s="1157"/>
      <c r="F299" s="900"/>
    </row>
    <row r="300" spans="1:8" ht="25.5">
      <c r="A300" s="882" t="s">
        <v>649</v>
      </c>
      <c r="B300" s="883" t="s">
        <v>937</v>
      </c>
      <c r="C300" s="901"/>
      <c r="D300" s="885"/>
      <c r="E300" s="1154"/>
      <c r="F300" s="889">
        <f>SUM(F261:F299)</f>
        <v>0</v>
      </c>
    </row>
    <row r="301" spans="1:8">
      <c r="B301" s="738"/>
      <c r="C301" s="902"/>
      <c r="E301" s="1154"/>
    </row>
    <row r="302" spans="1:8">
      <c r="B302" s="738"/>
      <c r="C302" s="902"/>
      <c r="E302" s="1154"/>
    </row>
    <row r="303" spans="1:8">
      <c r="A303" s="882" t="s">
        <v>684</v>
      </c>
      <c r="B303" s="883" t="s">
        <v>624</v>
      </c>
      <c r="C303" s="901"/>
      <c r="D303" s="885"/>
      <c r="E303" s="1154"/>
    </row>
    <row r="304" spans="1:8">
      <c r="C304" s="902"/>
      <c r="E304" s="1154"/>
    </row>
    <row r="305" spans="1:6" ht="39.75">
      <c r="A305" s="861" t="s">
        <v>493</v>
      </c>
      <c r="B305" s="891" t="s">
        <v>938</v>
      </c>
      <c r="C305" s="902"/>
      <c r="E305" s="1154"/>
    </row>
    <row r="306" spans="1:6" ht="14.25">
      <c r="B306" s="891"/>
      <c r="C306" s="902" t="s">
        <v>783</v>
      </c>
      <c r="D306" s="856">
        <v>5.0999999999999996</v>
      </c>
      <c r="E306" s="1154"/>
      <c r="F306" s="889">
        <f>D306*E306</f>
        <v>0</v>
      </c>
    </row>
    <row r="307" spans="1:6">
      <c r="B307" s="891"/>
      <c r="C307" s="902"/>
      <c r="E307" s="1154"/>
    </row>
    <row r="308" spans="1:6" ht="25.5">
      <c r="A308" s="861" t="s">
        <v>495</v>
      </c>
      <c r="B308" s="891" t="s">
        <v>939</v>
      </c>
      <c r="C308" s="902"/>
      <c r="E308" s="1154"/>
    </row>
    <row r="309" spans="1:6" ht="25.5">
      <c r="B309" s="891" t="s">
        <v>940</v>
      </c>
      <c r="C309" s="902"/>
      <c r="E309" s="1154"/>
    </row>
    <row r="310" spans="1:6">
      <c r="B310" s="891" t="s">
        <v>941</v>
      </c>
      <c r="C310" s="902"/>
      <c r="E310" s="1154"/>
    </row>
    <row r="311" spans="1:6" ht="114.75">
      <c r="B311" s="954" t="s">
        <v>942</v>
      </c>
      <c r="C311" s="902"/>
      <c r="E311" s="1154"/>
    </row>
    <row r="312" spans="1:6" ht="38.25">
      <c r="B312" s="954" t="s">
        <v>492</v>
      </c>
      <c r="C312" s="902"/>
      <c r="E312" s="1154"/>
    </row>
    <row r="313" spans="1:6">
      <c r="C313" s="902"/>
      <c r="E313" s="1154"/>
    </row>
    <row r="314" spans="1:6">
      <c r="B314" s="854" t="s">
        <v>943</v>
      </c>
      <c r="C314" s="902" t="s">
        <v>302</v>
      </c>
      <c r="D314" s="856">
        <v>2</v>
      </c>
      <c r="E314" s="1154"/>
      <c r="F314" s="889">
        <f>D314*E314</f>
        <v>0</v>
      </c>
    </row>
    <row r="315" spans="1:6">
      <c r="B315" s="891"/>
      <c r="C315" s="902"/>
      <c r="E315" s="1154"/>
    </row>
    <row r="316" spans="1:6" ht="38.25">
      <c r="A316" s="861" t="s">
        <v>760</v>
      </c>
      <c r="B316" s="891" t="s">
        <v>944</v>
      </c>
      <c r="C316" s="902"/>
      <c r="E316" s="1154"/>
    </row>
    <row r="317" spans="1:6" ht="51">
      <c r="B317" s="891" t="s">
        <v>945</v>
      </c>
      <c r="C317" s="902"/>
      <c r="E317" s="1154"/>
    </row>
    <row r="318" spans="1:6">
      <c r="B318" s="891" t="s">
        <v>946</v>
      </c>
      <c r="C318" s="902"/>
      <c r="E318" s="1154"/>
    </row>
    <row r="319" spans="1:6">
      <c r="C319" s="902" t="s">
        <v>302</v>
      </c>
      <c r="D319" s="856">
        <v>10</v>
      </c>
      <c r="E319" s="1154"/>
      <c r="F319" s="889">
        <f>D319*E319</f>
        <v>0</v>
      </c>
    </row>
    <row r="320" spans="1:6" ht="13.5" thickBot="1">
      <c r="A320" s="896"/>
      <c r="B320" s="897"/>
      <c r="C320" s="898"/>
      <c r="D320" s="899"/>
      <c r="E320" s="1157"/>
      <c r="F320" s="900"/>
    </row>
    <row r="321" spans="1:6">
      <c r="A321" s="882" t="s">
        <v>684</v>
      </c>
      <c r="B321" s="947" t="s">
        <v>947</v>
      </c>
      <c r="C321" s="901"/>
      <c r="D321" s="885"/>
      <c r="E321" s="1154"/>
      <c r="F321" s="889">
        <f>SUM(F306:F319)</f>
        <v>0</v>
      </c>
    </row>
    <row r="322" spans="1:6">
      <c r="B322" s="738"/>
      <c r="C322" s="902"/>
      <c r="E322" s="1154"/>
    </row>
    <row r="323" spans="1:6">
      <c r="B323" s="738"/>
      <c r="C323" s="902"/>
      <c r="E323" s="1154"/>
    </row>
    <row r="324" spans="1:6">
      <c r="A324" s="882" t="s">
        <v>948</v>
      </c>
      <c r="B324" s="883" t="s">
        <v>200</v>
      </c>
      <c r="C324" s="901"/>
      <c r="D324" s="885"/>
      <c r="E324" s="1154"/>
    </row>
    <row r="325" spans="1:6">
      <c r="C325" s="902"/>
      <c r="E325" s="1154"/>
    </row>
    <row r="326" spans="1:6" ht="293.25">
      <c r="A326" s="861" t="s">
        <v>493</v>
      </c>
      <c r="B326" s="891" t="s">
        <v>949</v>
      </c>
      <c r="C326" s="902"/>
      <c r="E326" s="1154"/>
    </row>
    <row r="327" spans="1:6">
      <c r="B327" s="891"/>
      <c r="C327" s="902" t="s">
        <v>201</v>
      </c>
      <c r="D327" s="892">
        <v>300</v>
      </c>
      <c r="E327" s="1154"/>
      <c r="F327" s="889">
        <f>D327*E327</f>
        <v>0</v>
      </c>
    </row>
    <row r="328" spans="1:6" ht="13.5" thickBot="1">
      <c r="B328" s="891"/>
      <c r="C328" s="902"/>
      <c r="E328" s="1157"/>
      <c r="F328" s="900"/>
    </row>
    <row r="329" spans="1:6">
      <c r="A329" s="955" t="s">
        <v>948</v>
      </c>
      <c r="B329" s="956" t="s">
        <v>950</v>
      </c>
      <c r="C329" s="957"/>
      <c r="D329" s="958"/>
      <c r="E329" s="1154"/>
      <c r="F329" s="889">
        <f>SUM(F327:F328)</f>
        <v>0</v>
      </c>
    </row>
    <row r="330" spans="1:6">
      <c r="B330" s="738"/>
      <c r="C330" s="902"/>
      <c r="E330" s="1154"/>
    </row>
    <row r="331" spans="1:6">
      <c r="B331" s="738"/>
      <c r="C331" s="902"/>
    </row>
    <row r="334" spans="1:6" ht="18">
      <c r="A334" s="959"/>
      <c r="B334" s="1291" t="s">
        <v>951</v>
      </c>
      <c r="C334" s="1291"/>
      <c r="D334" s="1291"/>
    </row>
    <row r="335" spans="1:6">
      <c r="A335" s="882"/>
      <c r="B335" s="883"/>
      <c r="C335" s="902"/>
    </row>
    <row r="336" spans="1:6">
      <c r="A336" s="882"/>
      <c r="B336" s="883"/>
      <c r="C336" s="902"/>
    </row>
    <row r="337" spans="1:6">
      <c r="A337" s="882"/>
      <c r="B337" s="883"/>
      <c r="C337" s="902"/>
    </row>
    <row r="338" spans="1:6">
      <c r="A338" s="882"/>
      <c r="B338" s="883"/>
      <c r="C338" s="902"/>
    </row>
    <row r="339" spans="1:6" ht="15">
      <c r="A339" s="960" t="s">
        <v>511</v>
      </c>
      <c r="B339" s="961" t="s">
        <v>305</v>
      </c>
      <c r="C339" s="902"/>
      <c r="F339" s="886">
        <f>F34</f>
        <v>0</v>
      </c>
    </row>
    <row r="340" spans="1:6" ht="15">
      <c r="A340" s="960"/>
      <c r="B340" s="961"/>
      <c r="C340" s="902"/>
      <c r="F340" s="886"/>
    </row>
    <row r="341" spans="1:6" ht="15">
      <c r="A341" s="960" t="s">
        <v>527</v>
      </c>
      <c r="B341" s="961" t="s">
        <v>307</v>
      </c>
      <c r="C341" s="902"/>
      <c r="F341" s="886">
        <f>F82</f>
        <v>0</v>
      </c>
    </row>
    <row r="342" spans="1:6" ht="15">
      <c r="A342" s="960"/>
      <c r="B342" s="961"/>
      <c r="C342" s="902"/>
      <c r="F342" s="886"/>
    </row>
    <row r="343" spans="1:6" ht="15">
      <c r="A343" s="960" t="s">
        <v>595</v>
      </c>
      <c r="B343" s="961" t="s">
        <v>801</v>
      </c>
      <c r="C343" s="902"/>
      <c r="F343" s="886">
        <f>F244</f>
        <v>0</v>
      </c>
    </row>
    <row r="344" spans="1:6" ht="15">
      <c r="A344" s="960"/>
      <c r="B344" s="961"/>
      <c r="C344" s="902"/>
      <c r="F344" s="886"/>
    </row>
    <row r="345" spans="1:6" ht="15">
      <c r="A345" s="960" t="s">
        <v>623</v>
      </c>
      <c r="B345" s="961" t="s">
        <v>909</v>
      </c>
      <c r="C345" s="902"/>
      <c r="F345" s="886">
        <f>F254</f>
        <v>0</v>
      </c>
    </row>
    <row r="346" spans="1:6" ht="15">
      <c r="A346" s="960"/>
      <c r="B346" s="961"/>
      <c r="C346" s="902"/>
      <c r="F346" s="886"/>
    </row>
    <row r="347" spans="1:6" ht="15">
      <c r="A347" s="960" t="s">
        <v>649</v>
      </c>
      <c r="B347" s="962" t="s">
        <v>917</v>
      </c>
      <c r="C347" s="902"/>
      <c r="F347" s="886">
        <f>F300</f>
        <v>0</v>
      </c>
    </row>
    <row r="348" spans="1:6" ht="15">
      <c r="A348" s="960"/>
      <c r="B348" s="961"/>
      <c r="C348" s="902"/>
      <c r="F348" s="886"/>
    </row>
    <row r="349" spans="1:6" ht="15">
      <c r="A349" s="960" t="s">
        <v>684</v>
      </c>
      <c r="B349" s="961" t="s">
        <v>624</v>
      </c>
      <c r="C349" s="902"/>
      <c r="F349" s="886">
        <f>F321</f>
        <v>0</v>
      </c>
    </row>
    <row r="350" spans="1:6" ht="15">
      <c r="A350" s="960"/>
      <c r="B350" s="961"/>
      <c r="C350" s="902"/>
      <c r="F350" s="886"/>
    </row>
    <row r="351" spans="1:6" ht="15">
      <c r="A351" s="960" t="s">
        <v>948</v>
      </c>
      <c r="B351" s="961" t="s">
        <v>200</v>
      </c>
      <c r="C351" s="902"/>
      <c r="F351" s="886">
        <f>F329</f>
        <v>0</v>
      </c>
    </row>
    <row r="352" spans="1:6">
      <c r="A352" s="882"/>
      <c r="B352" s="883"/>
      <c r="C352" s="902"/>
    </row>
    <row r="353" spans="1:6" ht="13.5" thickBot="1">
      <c r="A353" s="963"/>
      <c r="B353" s="964"/>
      <c r="C353" s="965"/>
      <c r="D353" s="899"/>
      <c r="E353" s="900"/>
      <c r="F353" s="900"/>
    </row>
    <row r="354" spans="1:6">
      <c r="A354" s="882"/>
      <c r="B354" s="883"/>
      <c r="C354" s="902"/>
    </row>
    <row r="355" spans="1:6" ht="15.75">
      <c r="A355" s="859"/>
      <c r="B355" s="830" t="s">
        <v>705</v>
      </c>
      <c r="C355" s="902"/>
      <c r="F355" s="966">
        <f>SUM(F339:F351)</f>
        <v>0</v>
      </c>
    </row>
    <row r="356" spans="1:6" ht="15.75">
      <c r="A356" s="859"/>
    </row>
    <row r="357" spans="1:6" ht="15.75">
      <c r="A357" s="859"/>
      <c r="B357" s="834" t="s">
        <v>502</v>
      </c>
      <c r="F357" s="828">
        <f>0.25*F355</f>
        <v>0</v>
      </c>
    </row>
    <row r="358" spans="1:6" ht="15.75">
      <c r="A358" s="859"/>
      <c r="B358" s="61"/>
      <c r="F358" s="64"/>
    </row>
    <row r="359" spans="1:6" ht="15.75">
      <c r="B359" s="836" t="s">
        <v>706</v>
      </c>
      <c r="F359" s="831">
        <f>SUM(F355:F357)</f>
        <v>0</v>
      </c>
    </row>
  </sheetData>
  <sheetProtection password="C844" sheet="1" objects="1" scenarios="1" selectLockedCells="1"/>
  <mergeCells count="1">
    <mergeCell ref="B334:D334"/>
  </mergeCells>
  <pageMargins left="0.98425196850393704" right="0.51181102362204722" top="0.39370078740157483" bottom="0.74803149606299213" header="0.31496062992125984" footer="0.31496062992125984"/>
  <pageSetup paperSize="9" scale="96" orientation="portrait" r:id="rId1"/>
  <rowBreaks count="9" manualBreakCount="9">
    <brk id="35" max="16383" man="1"/>
    <brk id="71" max="5" man="1"/>
    <brk id="83" max="5" man="1"/>
    <brk id="245" max="16383" man="1"/>
    <brk id="255" max="5" man="1"/>
    <brk id="281" max="5" man="1"/>
    <brk id="301" max="5" man="1"/>
    <brk id="322" max="16383" man="1"/>
    <brk id="33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1"/>
  <sheetViews>
    <sheetView view="pageBreakPreview" zoomScaleNormal="100" zoomScaleSheetLayoutView="100" workbookViewId="0">
      <selection activeCell="E13" sqref="E13"/>
    </sheetView>
  </sheetViews>
  <sheetFormatPr defaultRowHeight="12.75"/>
  <cols>
    <col min="1" max="1" width="4.5703125" style="976" customWidth="1"/>
    <col min="2" max="2" width="44.85546875" style="977" customWidth="1"/>
    <col min="3" max="4" width="8.7109375" style="979" customWidth="1"/>
    <col min="5" max="5" width="9.85546875" customWidth="1"/>
    <col min="6" max="6" width="11.5703125" customWidth="1"/>
    <col min="7" max="11" width="8.7109375" customWidth="1"/>
    <col min="12" max="16" width="9.140625" style="754"/>
  </cols>
  <sheetData>
    <row r="2" spans="1:16" s="968" customFormat="1" ht="25.5" customHeight="1">
      <c r="A2" s="967"/>
      <c r="B2" s="1292" t="s">
        <v>952</v>
      </c>
      <c r="C2" s="1292"/>
      <c r="D2" s="1292"/>
      <c r="E2" s="1292"/>
      <c r="F2" s="1292"/>
      <c r="L2" s="969"/>
      <c r="M2" s="969"/>
      <c r="N2" s="969"/>
      <c r="O2" s="969"/>
      <c r="P2" s="969"/>
    </row>
    <row r="3" spans="1:16" s="968" customFormat="1" ht="11.25" customHeight="1">
      <c r="A3" s="967"/>
      <c r="B3" s="970"/>
      <c r="C3" s="971"/>
      <c r="D3" s="971"/>
      <c r="E3" s="972"/>
      <c r="F3" s="972"/>
      <c r="L3" s="969"/>
      <c r="M3" s="969"/>
      <c r="N3" s="969"/>
      <c r="O3" s="969"/>
      <c r="P3" s="969"/>
    </row>
    <row r="4" spans="1:16" ht="25.5">
      <c r="A4" s="973"/>
      <c r="B4" s="974"/>
      <c r="C4" s="975" t="s">
        <v>953</v>
      </c>
      <c r="D4" s="975" t="s">
        <v>304</v>
      </c>
      <c r="E4" s="975" t="s">
        <v>954</v>
      </c>
      <c r="F4" s="975" t="s">
        <v>955</v>
      </c>
    </row>
    <row r="5" spans="1:16">
      <c r="C5" s="978"/>
      <c r="D5" s="978"/>
      <c r="E5" s="978"/>
      <c r="F5" s="978"/>
    </row>
    <row r="6" spans="1:16" ht="9" customHeight="1"/>
    <row r="7" spans="1:16" ht="15" customHeight="1">
      <c r="A7" s="980" t="s">
        <v>493</v>
      </c>
      <c r="B7" s="981" t="s">
        <v>956</v>
      </c>
      <c r="C7" s="982"/>
      <c r="D7" s="982"/>
      <c r="E7" s="983"/>
      <c r="F7" s="983"/>
    </row>
    <row r="8" spans="1:16" ht="15" customHeight="1">
      <c r="A8" s="984"/>
      <c r="B8" s="985"/>
      <c r="C8" s="986"/>
      <c r="D8" s="986"/>
      <c r="E8" s="1167"/>
      <c r="F8" s="987"/>
    </row>
    <row r="9" spans="1:16" ht="26.25" customHeight="1">
      <c r="A9" s="984" t="s">
        <v>493</v>
      </c>
      <c r="B9" s="985" t="s">
        <v>957</v>
      </c>
      <c r="C9" s="988" t="s">
        <v>303</v>
      </c>
      <c r="D9" s="988">
        <v>1</v>
      </c>
      <c r="E9" s="1168"/>
      <c r="F9" s="989">
        <f>D9*E9</f>
        <v>0</v>
      </c>
    </row>
    <row r="10" spans="1:16">
      <c r="A10" s="984"/>
      <c r="B10" s="985"/>
      <c r="C10" s="986"/>
      <c r="D10" s="986"/>
      <c r="E10" s="1169"/>
      <c r="F10" s="990"/>
    </row>
    <row r="11" spans="1:16" ht="62.25" customHeight="1">
      <c r="A11" s="984" t="s">
        <v>495</v>
      </c>
      <c r="B11" s="985" t="s">
        <v>958</v>
      </c>
      <c r="C11" s="988" t="s">
        <v>959</v>
      </c>
      <c r="D11" s="988">
        <v>470</v>
      </c>
      <c r="E11" s="1168"/>
      <c r="F11" s="989">
        <f>D11*E11</f>
        <v>0</v>
      </c>
    </row>
    <row r="12" spans="1:16" ht="12.75" customHeight="1">
      <c r="A12" s="984"/>
      <c r="B12" s="985"/>
      <c r="C12" s="986"/>
      <c r="D12" s="986"/>
      <c r="E12" s="1169"/>
      <c r="F12" s="990"/>
    </row>
    <row r="13" spans="1:16" ht="63.75" customHeight="1">
      <c r="A13" s="984" t="s">
        <v>760</v>
      </c>
      <c r="B13" s="985" t="s">
        <v>960</v>
      </c>
      <c r="C13" s="988" t="s">
        <v>959</v>
      </c>
      <c r="D13" s="988">
        <v>50</v>
      </c>
      <c r="E13" s="1168"/>
      <c r="F13" s="989">
        <f>D13*E13</f>
        <v>0</v>
      </c>
    </row>
    <row r="14" spans="1:16" ht="13.5" customHeight="1">
      <c r="A14" s="984"/>
      <c r="B14" s="985"/>
      <c r="C14" s="986"/>
      <c r="D14" s="986"/>
      <c r="E14" s="1169"/>
      <c r="F14" s="990"/>
    </row>
    <row r="15" spans="1:16" ht="102.75" customHeight="1">
      <c r="A15" s="984" t="s">
        <v>498</v>
      </c>
      <c r="B15" s="985" t="s">
        <v>961</v>
      </c>
      <c r="C15" s="988" t="s">
        <v>959</v>
      </c>
      <c r="D15" s="988">
        <v>445</v>
      </c>
      <c r="E15" s="1168"/>
      <c r="F15" s="989">
        <f>D15*E15</f>
        <v>0</v>
      </c>
    </row>
    <row r="16" spans="1:16">
      <c r="A16" s="984"/>
      <c r="B16" s="985"/>
      <c r="C16" s="986"/>
      <c r="D16" s="986"/>
      <c r="E16" s="1169"/>
      <c r="F16" s="990"/>
    </row>
    <row r="17" spans="1:7" customFormat="1">
      <c r="A17" s="984" t="s">
        <v>500</v>
      </c>
      <c r="B17" s="985" t="s">
        <v>962</v>
      </c>
      <c r="C17" s="988" t="s">
        <v>959</v>
      </c>
      <c r="D17" s="988">
        <v>60</v>
      </c>
      <c r="E17" s="1168"/>
      <c r="F17" s="989">
        <f>D17*E17</f>
        <v>0</v>
      </c>
    </row>
    <row r="18" spans="1:7" customFormat="1">
      <c r="A18" s="984"/>
      <c r="B18" s="985"/>
      <c r="C18" s="986"/>
      <c r="D18" s="986"/>
      <c r="E18" s="1169"/>
      <c r="F18" s="990"/>
    </row>
    <row r="19" spans="1:7" customFormat="1" ht="51">
      <c r="A19" s="984" t="s">
        <v>786</v>
      </c>
      <c r="B19" s="985" t="s">
        <v>963</v>
      </c>
      <c r="C19" s="988" t="s">
        <v>964</v>
      </c>
      <c r="D19" s="988">
        <v>85</v>
      </c>
      <c r="E19" s="1168"/>
      <c r="F19" s="989">
        <f>D19*E19</f>
        <v>0</v>
      </c>
      <c r="G19" s="991"/>
    </row>
    <row r="20" spans="1:7" customFormat="1">
      <c r="A20" s="984"/>
      <c r="B20" s="985"/>
      <c r="C20" s="986"/>
      <c r="D20" s="986"/>
      <c r="E20" s="1169"/>
      <c r="F20" s="990"/>
      <c r="G20" s="991"/>
    </row>
    <row r="21" spans="1:7" customFormat="1" ht="51">
      <c r="A21" s="984" t="s">
        <v>789</v>
      </c>
      <c r="B21" s="985" t="s">
        <v>965</v>
      </c>
      <c r="C21" s="988" t="s">
        <v>964</v>
      </c>
      <c r="D21" s="988">
        <v>38</v>
      </c>
      <c r="E21" s="1168"/>
      <c r="F21" s="989">
        <f>D21*E21</f>
        <v>0</v>
      </c>
      <c r="G21" s="991"/>
    </row>
    <row r="22" spans="1:7" customFormat="1">
      <c r="A22" s="984"/>
      <c r="B22" s="985"/>
      <c r="C22" s="986"/>
      <c r="D22" s="986"/>
      <c r="E22" s="1169"/>
      <c r="F22" s="990"/>
    </row>
    <row r="23" spans="1:7" customFormat="1" ht="25.5">
      <c r="A23" s="984" t="s">
        <v>792</v>
      </c>
      <c r="B23" s="985" t="s">
        <v>966</v>
      </c>
      <c r="C23" s="988" t="s">
        <v>959</v>
      </c>
      <c r="D23" s="988">
        <v>1980</v>
      </c>
      <c r="E23" s="1168"/>
      <c r="F23" s="989">
        <f>D23*E23</f>
        <v>0</v>
      </c>
    </row>
    <row r="24" spans="1:7" customFormat="1">
      <c r="A24" s="984"/>
      <c r="B24" s="985"/>
      <c r="C24" s="986"/>
      <c r="D24" s="986"/>
      <c r="E24" s="1169"/>
      <c r="F24" s="990"/>
    </row>
    <row r="25" spans="1:7" customFormat="1" ht="25.5">
      <c r="A25" s="984" t="s">
        <v>795</v>
      </c>
      <c r="B25" s="985" t="s">
        <v>967</v>
      </c>
      <c r="C25" s="988" t="s">
        <v>302</v>
      </c>
      <c r="D25" s="988">
        <v>190</v>
      </c>
      <c r="E25" s="1168"/>
      <c r="F25" s="989">
        <f>D25*E25</f>
        <v>0</v>
      </c>
    </row>
    <row r="26" spans="1:7" customFormat="1">
      <c r="A26" s="984"/>
      <c r="B26" s="985"/>
      <c r="C26" s="986"/>
      <c r="D26" s="986"/>
      <c r="E26" s="1169"/>
      <c r="F26" s="990"/>
    </row>
    <row r="27" spans="1:7" customFormat="1" ht="38.25">
      <c r="A27" s="984" t="s">
        <v>797</v>
      </c>
      <c r="B27" s="985" t="s">
        <v>968</v>
      </c>
      <c r="C27" s="988" t="s">
        <v>959</v>
      </c>
      <c r="D27" s="988">
        <v>50</v>
      </c>
      <c r="E27" s="1168"/>
      <c r="F27" s="989">
        <f>D27*E27</f>
        <v>0</v>
      </c>
    </row>
    <row r="28" spans="1:7" customFormat="1">
      <c r="A28" s="984"/>
      <c r="B28" s="985"/>
      <c r="C28" s="988"/>
      <c r="D28" s="988"/>
      <c r="E28" s="1168"/>
      <c r="F28" s="989"/>
    </row>
    <row r="29" spans="1:7" customFormat="1" ht="51">
      <c r="A29" s="984" t="s">
        <v>894</v>
      </c>
      <c r="B29" s="985" t="s">
        <v>969</v>
      </c>
      <c r="C29" s="988" t="s">
        <v>302</v>
      </c>
      <c r="D29" s="988">
        <v>21</v>
      </c>
      <c r="E29" s="1168"/>
      <c r="F29" s="989">
        <f>D29*E29</f>
        <v>0</v>
      </c>
    </row>
    <row r="30" spans="1:7" customFormat="1">
      <c r="A30" s="984"/>
      <c r="B30" s="985"/>
      <c r="C30" s="986"/>
      <c r="D30" s="986"/>
      <c r="E30" s="1169"/>
      <c r="F30" s="990"/>
    </row>
    <row r="31" spans="1:7" customFormat="1" ht="25.5">
      <c r="A31" s="984" t="s">
        <v>896</v>
      </c>
      <c r="B31" s="985" t="s">
        <v>970</v>
      </c>
      <c r="C31" s="988" t="s">
        <v>302</v>
      </c>
      <c r="D31" s="988">
        <v>7</v>
      </c>
      <c r="E31" s="1168"/>
      <c r="F31" s="989">
        <f>D31*E31</f>
        <v>0</v>
      </c>
    </row>
    <row r="32" spans="1:7" customFormat="1">
      <c r="A32" s="984"/>
      <c r="B32" s="985"/>
      <c r="C32" s="986"/>
      <c r="D32" s="986"/>
      <c r="E32" s="1169"/>
      <c r="F32" s="990"/>
    </row>
    <row r="33" spans="1:16" ht="156" customHeight="1">
      <c r="A33" s="984" t="s">
        <v>898</v>
      </c>
      <c r="B33" s="992" t="s">
        <v>971</v>
      </c>
      <c r="C33" s="988" t="s">
        <v>972</v>
      </c>
      <c r="D33" s="988">
        <v>21</v>
      </c>
      <c r="E33" s="1168"/>
      <c r="F33" s="989">
        <f>D33*E33</f>
        <v>0</v>
      </c>
    </row>
    <row r="34" spans="1:16" ht="11.25" customHeight="1">
      <c r="A34" s="984"/>
      <c r="B34" s="992"/>
      <c r="C34" s="986"/>
      <c r="D34" s="986"/>
      <c r="E34" s="1169"/>
      <c r="F34" s="990"/>
    </row>
    <row r="35" spans="1:16" ht="38.25">
      <c r="A35" s="984" t="s">
        <v>900</v>
      </c>
      <c r="B35" s="985" t="s">
        <v>973</v>
      </c>
      <c r="C35" s="993" t="s">
        <v>302</v>
      </c>
      <c r="D35" s="993">
        <v>6</v>
      </c>
      <c r="E35" s="1170"/>
      <c r="F35" s="994">
        <f>D35*E35</f>
        <v>0</v>
      </c>
    </row>
    <row r="36" spans="1:16" ht="11.25" customHeight="1">
      <c r="A36" s="984"/>
      <c r="B36" s="992"/>
      <c r="C36" s="986"/>
      <c r="D36" s="986"/>
      <c r="E36" s="1169"/>
      <c r="F36" s="990"/>
    </row>
    <row r="37" spans="1:16" ht="38.25">
      <c r="A37" s="984" t="s">
        <v>974</v>
      </c>
      <c r="B37" s="985" t="s">
        <v>975</v>
      </c>
      <c r="E37" s="1143"/>
    </row>
    <row r="38" spans="1:16" s="995" customFormat="1" ht="102">
      <c r="A38" s="984"/>
      <c r="B38" s="954" t="s">
        <v>976</v>
      </c>
      <c r="C38" s="986"/>
      <c r="D38" s="986"/>
      <c r="E38" s="1169"/>
      <c r="F38" s="990"/>
      <c r="L38" s="996"/>
      <c r="M38" s="996"/>
      <c r="N38" s="996"/>
      <c r="O38" s="996"/>
      <c r="P38" s="996"/>
    </row>
    <row r="39" spans="1:16" s="995" customFormat="1" ht="38.25">
      <c r="A39" s="984"/>
      <c r="B39" s="954" t="s">
        <v>492</v>
      </c>
      <c r="C39" s="993" t="s">
        <v>302</v>
      </c>
      <c r="D39" s="993">
        <v>1</v>
      </c>
      <c r="E39" s="1170"/>
      <c r="F39" s="994">
        <f>D39*E39</f>
        <v>0</v>
      </c>
      <c r="L39" s="996"/>
      <c r="M39" s="996"/>
      <c r="N39" s="996"/>
      <c r="O39" s="996"/>
      <c r="P39" s="996"/>
    </row>
    <row r="40" spans="1:16" ht="12.75" customHeight="1">
      <c r="A40" s="984"/>
      <c r="B40" s="985"/>
      <c r="C40" s="986"/>
      <c r="D40" s="986"/>
      <c r="E40" s="1169"/>
      <c r="F40" s="990"/>
    </row>
    <row r="41" spans="1:16" ht="64.5" customHeight="1">
      <c r="A41" s="984" t="s">
        <v>977</v>
      </c>
      <c r="B41" s="985" t="s">
        <v>978</v>
      </c>
      <c r="C41" s="988" t="s">
        <v>964</v>
      </c>
      <c r="D41" s="988">
        <v>5</v>
      </c>
      <c r="E41" s="1168"/>
      <c r="F41" s="989">
        <f>D41*E41</f>
        <v>0</v>
      </c>
    </row>
    <row r="42" spans="1:16" ht="10.5" customHeight="1">
      <c r="A42" s="984"/>
      <c r="B42" s="985"/>
      <c r="C42" s="986"/>
      <c r="D42" s="986"/>
      <c r="E42" s="1169"/>
      <c r="F42" s="990"/>
    </row>
    <row r="43" spans="1:16" ht="27.75" customHeight="1">
      <c r="A43" s="984" t="s">
        <v>979</v>
      </c>
      <c r="B43" s="985" t="s">
        <v>980</v>
      </c>
      <c r="C43" s="993" t="s">
        <v>959</v>
      </c>
      <c r="D43" s="993">
        <v>115</v>
      </c>
      <c r="E43" s="1170"/>
      <c r="F43" s="994">
        <f>D43*E43</f>
        <v>0</v>
      </c>
    </row>
    <row r="44" spans="1:16" ht="13.5" customHeight="1">
      <c r="A44" s="984"/>
      <c r="B44" s="985"/>
      <c r="C44" s="986"/>
      <c r="D44" s="986"/>
      <c r="E44" s="1169"/>
      <c r="F44" s="990"/>
    </row>
    <row r="45" spans="1:16" ht="15.75" customHeight="1">
      <c r="A45" s="984" t="s">
        <v>981</v>
      </c>
      <c r="B45" s="985" t="s">
        <v>982</v>
      </c>
      <c r="C45" s="988" t="s">
        <v>303</v>
      </c>
      <c r="D45" s="988">
        <v>1</v>
      </c>
      <c r="E45" s="1168"/>
      <c r="F45" s="989">
        <f>D45*E45</f>
        <v>0</v>
      </c>
    </row>
    <row r="46" spans="1:16" ht="12.75" customHeight="1">
      <c r="A46" s="984"/>
      <c r="B46" s="985"/>
      <c r="C46" s="986"/>
      <c r="D46" s="986"/>
      <c r="E46" s="1169"/>
      <c r="F46" s="990"/>
    </row>
    <row r="47" spans="1:16" ht="14.25" customHeight="1">
      <c r="A47" s="984" t="s">
        <v>983</v>
      </c>
      <c r="B47" s="985" t="s">
        <v>984</v>
      </c>
      <c r="C47" s="988" t="s">
        <v>964</v>
      </c>
      <c r="D47" s="988">
        <v>140</v>
      </c>
      <c r="E47" s="1168"/>
      <c r="F47" s="989">
        <f>D47*E47</f>
        <v>0</v>
      </c>
    </row>
    <row r="48" spans="1:16" ht="13.5" customHeight="1" thickBot="1">
      <c r="A48" s="984"/>
      <c r="B48" s="985"/>
      <c r="C48" s="986"/>
      <c r="D48" s="986"/>
      <c r="E48" s="1169"/>
      <c r="F48" s="990"/>
    </row>
    <row r="49" spans="1:6" customFormat="1" ht="13.5" thickBot="1">
      <c r="A49" s="984"/>
      <c r="B49" s="997" t="s">
        <v>985</v>
      </c>
      <c r="C49" s="998"/>
      <c r="D49" s="999"/>
      <c r="E49" s="1171"/>
      <c r="F49" s="1000">
        <f>SUM(F9:F47)</f>
        <v>0</v>
      </c>
    </row>
    <row r="50" spans="1:6" customFormat="1">
      <c r="A50" s="984"/>
      <c r="B50" s="1001"/>
      <c r="C50" s="1002"/>
      <c r="D50" s="1003"/>
      <c r="E50" s="1169"/>
      <c r="F50" s="990"/>
    </row>
    <row r="51" spans="1:6" customFormat="1">
      <c r="A51" s="1004" t="s">
        <v>495</v>
      </c>
      <c r="B51" s="1005" t="s">
        <v>986</v>
      </c>
      <c r="C51" s="1006"/>
      <c r="D51" s="1006"/>
      <c r="E51" s="1172"/>
      <c r="F51" s="1007"/>
    </row>
    <row r="52" spans="1:6" customFormat="1">
      <c r="A52" s="973"/>
      <c r="B52" s="985"/>
      <c r="C52" s="986"/>
      <c r="D52" s="986"/>
      <c r="E52" s="1169"/>
      <c r="F52" s="990"/>
    </row>
    <row r="53" spans="1:6" customFormat="1" ht="89.25">
      <c r="A53" s="984" t="s">
        <v>493</v>
      </c>
      <c r="B53" s="985" t="s">
        <v>987</v>
      </c>
      <c r="C53" s="988" t="s">
        <v>303</v>
      </c>
      <c r="D53" s="988">
        <v>7</v>
      </c>
      <c r="E53" s="1168"/>
      <c r="F53" s="989">
        <f>D53*E53</f>
        <v>0</v>
      </c>
    </row>
    <row r="54" spans="1:6" customFormat="1">
      <c r="A54" s="984"/>
      <c r="B54" s="985"/>
      <c r="C54" s="986"/>
      <c r="D54" s="986"/>
      <c r="E54" s="1169"/>
      <c r="F54" s="990"/>
    </row>
    <row r="55" spans="1:6" customFormat="1" ht="25.5">
      <c r="A55" s="984" t="s">
        <v>495</v>
      </c>
      <c r="B55" s="985" t="s">
        <v>988</v>
      </c>
      <c r="C55" s="988" t="s">
        <v>959</v>
      </c>
      <c r="D55" s="988">
        <v>600</v>
      </c>
      <c r="E55" s="1168"/>
      <c r="F55" s="989">
        <f>D55*E55</f>
        <v>0</v>
      </c>
    </row>
    <row r="56" spans="1:6" customFormat="1">
      <c r="A56" s="984"/>
      <c r="B56" s="985"/>
      <c r="C56" s="986"/>
      <c r="D56" s="986"/>
      <c r="E56" s="1169"/>
      <c r="F56" s="990"/>
    </row>
    <row r="57" spans="1:6" customFormat="1" ht="25.5">
      <c r="A57" s="984" t="s">
        <v>760</v>
      </c>
      <c r="B57" s="985" t="s">
        <v>989</v>
      </c>
      <c r="C57" s="988" t="s">
        <v>959</v>
      </c>
      <c r="D57" s="988">
        <v>530</v>
      </c>
      <c r="E57" s="1168"/>
      <c r="F57" s="989">
        <f>D57*E57</f>
        <v>0</v>
      </c>
    </row>
    <row r="58" spans="1:6" customFormat="1">
      <c r="A58" s="984"/>
      <c r="B58" s="985"/>
      <c r="C58" s="986"/>
      <c r="D58" s="986"/>
      <c r="E58" s="1169"/>
      <c r="F58" s="990"/>
    </row>
    <row r="59" spans="1:6" customFormat="1" ht="38.25">
      <c r="A59" s="984" t="s">
        <v>498</v>
      </c>
      <c r="B59" s="985" t="s">
        <v>990</v>
      </c>
      <c r="C59" s="988" t="s">
        <v>959</v>
      </c>
      <c r="D59" s="988">
        <v>495</v>
      </c>
      <c r="E59" s="1168"/>
      <c r="F59" s="989">
        <f>D59*E59</f>
        <v>0</v>
      </c>
    </row>
    <row r="60" spans="1:6" customFormat="1">
      <c r="A60" s="984"/>
      <c r="B60" s="985"/>
      <c r="C60" s="986"/>
      <c r="D60" s="986"/>
      <c r="E60" s="1169"/>
      <c r="F60" s="990"/>
    </row>
    <row r="61" spans="1:6" customFormat="1" ht="25.5">
      <c r="A61" s="984" t="s">
        <v>500</v>
      </c>
      <c r="B61" s="985" t="s">
        <v>991</v>
      </c>
      <c r="C61" s="988" t="s">
        <v>959</v>
      </c>
      <c r="D61" s="988">
        <v>530</v>
      </c>
      <c r="E61" s="1168"/>
      <c r="F61" s="989">
        <f>D61*E61</f>
        <v>0</v>
      </c>
    </row>
    <row r="62" spans="1:6" s="754" customFormat="1">
      <c r="A62" s="1008"/>
      <c r="B62" s="1009"/>
      <c r="C62" s="714"/>
      <c r="D62" s="714"/>
      <c r="E62" s="1173"/>
      <c r="F62" s="806"/>
    </row>
    <row r="63" spans="1:6" s="754" customFormat="1" ht="25.5">
      <c r="A63" s="1008" t="s">
        <v>786</v>
      </c>
      <c r="B63" s="1009" t="s">
        <v>992</v>
      </c>
      <c r="C63" s="1010" t="s">
        <v>959</v>
      </c>
      <c r="D63" s="1010">
        <v>670</v>
      </c>
      <c r="E63" s="1174"/>
      <c r="F63" s="1011">
        <f>D63*E63</f>
        <v>0</v>
      </c>
    </row>
    <row r="64" spans="1:6" s="1016" customFormat="1" ht="15.75">
      <c r="A64" s="1012"/>
      <c r="B64" s="1013"/>
      <c r="C64" s="1014"/>
      <c r="D64" s="1014"/>
      <c r="E64" s="1175"/>
      <c r="F64" s="1015"/>
    </row>
    <row r="65" spans="1:16" s="996" customFormat="1" ht="165.75">
      <c r="A65" s="1008" t="s">
        <v>789</v>
      </c>
      <c r="B65" s="1017" t="s">
        <v>993</v>
      </c>
      <c r="C65" s="1010" t="s">
        <v>302</v>
      </c>
      <c r="D65" s="1010">
        <v>21</v>
      </c>
      <c r="E65" s="1174"/>
      <c r="F65" s="1011">
        <f>D65*E65</f>
        <v>0</v>
      </c>
    </row>
    <row r="66" spans="1:16" s="754" customFormat="1">
      <c r="A66" s="1008"/>
      <c r="B66" s="1018"/>
      <c r="C66" s="638"/>
      <c r="D66" s="638"/>
      <c r="E66" s="1141"/>
      <c r="F66" s="638"/>
    </row>
    <row r="67" spans="1:16" s="754" customFormat="1" ht="51">
      <c r="A67" s="1008" t="s">
        <v>792</v>
      </c>
      <c r="B67" s="1009" t="s">
        <v>994</v>
      </c>
      <c r="C67" s="1010" t="s">
        <v>302</v>
      </c>
      <c r="D67" s="1010">
        <v>19</v>
      </c>
      <c r="E67" s="1174"/>
      <c r="F67" s="1011">
        <f>D67*E67</f>
        <v>0</v>
      </c>
    </row>
    <row r="68" spans="1:16">
      <c r="A68" s="984"/>
      <c r="B68" s="985"/>
      <c r="C68" s="988"/>
      <c r="D68" s="988"/>
      <c r="E68" s="1168"/>
      <c r="F68" s="989"/>
      <c r="L68"/>
      <c r="M68"/>
      <c r="N68"/>
      <c r="O68"/>
      <c r="P68"/>
    </row>
    <row r="69" spans="1:16" ht="25.5">
      <c r="A69" s="984" t="s">
        <v>795</v>
      </c>
      <c r="B69" s="985" t="s">
        <v>995</v>
      </c>
      <c r="C69" s="988" t="s">
        <v>302</v>
      </c>
      <c r="D69" s="988">
        <v>18</v>
      </c>
      <c r="E69" s="1168"/>
      <c r="F69" s="989">
        <f>D69*E69</f>
        <v>0</v>
      </c>
      <c r="L69"/>
      <c r="M69"/>
      <c r="N69"/>
      <c r="O69"/>
      <c r="P69"/>
    </row>
    <row r="70" spans="1:16">
      <c r="A70" s="984"/>
      <c r="B70" s="985"/>
      <c r="C70" s="986"/>
      <c r="D70" s="986"/>
      <c r="E70" s="1169"/>
      <c r="F70" s="990"/>
      <c r="L70"/>
      <c r="M70"/>
      <c r="N70"/>
      <c r="O70"/>
      <c r="P70"/>
    </row>
    <row r="71" spans="1:16" ht="25.5">
      <c r="A71" s="984" t="s">
        <v>797</v>
      </c>
      <c r="B71" s="985" t="s">
        <v>996</v>
      </c>
      <c r="C71" s="988" t="s">
        <v>302</v>
      </c>
      <c r="D71" s="988">
        <v>3</v>
      </c>
      <c r="E71" s="1168"/>
      <c r="F71" s="989">
        <f>D71*E71</f>
        <v>0</v>
      </c>
      <c r="L71"/>
      <c r="M71"/>
      <c r="N71"/>
      <c r="O71"/>
      <c r="P71"/>
    </row>
    <row r="72" spans="1:16">
      <c r="A72" s="984"/>
      <c r="B72" s="985"/>
      <c r="C72" s="986"/>
      <c r="D72" s="986"/>
      <c r="E72" s="1169"/>
      <c r="F72" s="990"/>
      <c r="L72"/>
      <c r="M72"/>
      <c r="N72"/>
      <c r="O72"/>
      <c r="P72"/>
    </row>
    <row r="73" spans="1:16" ht="25.5">
      <c r="A73" s="984" t="s">
        <v>894</v>
      </c>
      <c r="B73" s="985" t="s">
        <v>997</v>
      </c>
      <c r="C73" s="988" t="s">
        <v>302</v>
      </c>
      <c r="D73" s="988">
        <v>24</v>
      </c>
      <c r="E73" s="1168"/>
      <c r="F73" s="989">
        <f>D73*E73</f>
        <v>0</v>
      </c>
      <c r="G73" s="1019"/>
      <c r="L73"/>
      <c r="M73"/>
      <c r="N73"/>
      <c r="O73"/>
      <c r="P73"/>
    </row>
    <row r="74" spans="1:16">
      <c r="A74" s="984"/>
      <c r="B74" s="985"/>
      <c r="C74" s="986"/>
      <c r="D74" s="986"/>
      <c r="E74" s="1169"/>
      <c r="F74" s="990"/>
      <c r="L74"/>
      <c r="M74"/>
      <c r="N74"/>
      <c r="O74"/>
      <c r="P74"/>
    </row>
    <row r="75" spans="1:16" s="772" customFormat="1" ht="38.25">
      <c r="A75" s="1008" t="s">
        <v>896</v>
      </c>
      <c r="B75" s="1020" t="s">
        <v>1058</v>
      </c>
      <c r="C75" s="638"/>
      <c r="D75" s="638"/>
      <c r="E75" s="1141"/>
      <c r="F75" s="638"/>
    </row>
    <row r="76" spans="1:16" s="772" customFormat="1" ht="255">
      <c r="A76" s="1008"/>
      <c r="B76" s="1009" t="s">
        <v>1059</v>
      </c>
      <c r="C76" s="638"/>
      <c r="D76" s="638"/>
      <c r="E76" s="638"/>
      <c r="F76" s="638"/>
    </row>
    <row r="77" spans="1:16" s="996" customFormat="1">
      <c r="A77" s="1008"/>
      <c r="B77" s="1021"/>
      <c r="C77" s="1010" t="s">
        <v>302</v>
      </c>
      <c r="D77" s="1010">
        <v>24</v>
      </c>
      <c r="E77" s="1174"/>
      <c r="F77" s="1011">
        <f>D77*E77</f>
        <v>0</v>
      </c>
    </row>
    <row r="78" spans="1:16">
      <c r="A78" s="984"/>
      <c r="B78" s="985"/>
      <c r="C78" s="1022"/>
      <c r="D78" s="1022"/>
      <c r="E78" s="1176"/>
      <c r="F78" s="1022"/>
      <c r="L78"/>
      <c r="M78"/>
      <c r="N78"/>
      <c r="O78"/>
      <c r="P78"/>
    </row>
    <row r="79" spans="1:16" ht="63.75">
      <c r="A79" s="984" t="s">
        <v>898</v>
      </c>
      <c r="B79" s="985" t="s">
        <v>998</v>
      </c>
      <c r="C79" s="988" t="s">
        <v>303</v>
      </c>
      <c r="D79" s="988">
        <v>46</v>
      </c>
      <c r="E79" s="1168"/>
      <c r="F79" s="989">
        <f>D79*E79</f>
        <v>0</v>
      </c>
      <c r="L79"/>
      <c r="M79"/>
      <c r="N79"/>
      <c r="O79"/>
      <c r="P79"/>
    </row>
    <row r="80" spans="1:16">
      <c r="A80" s="984"/>
      <c r="B80" s="985"/>
      <c r="C80" s="1022"/>
      <c r="D80" s="1022"/>
      <c r="E80" s="1176"/>
      <c r="F80" s="1022"/>
      <c r="L80"/>
      <c r="M80"/>
      <c r="N80"/>
      <c r="O80"/>
      <c r="P80"/>
    </row>
    <row r="81" spans="1:16" ht="38.25">
      <c r="A81" s="984" t="s">
        <v>900</v>
      </c>
      <c r="B81" s="985" t="s">
        <v>999</v>
      </c>
      <c r="C81" s="988" t="s">
        <v>303</v>
      </c>
      <c r="D81" s="988">
        <v>46</v>
      </c>
      <c r="E81" s="1168"/>
      <c r="F81" s="989">
        <f>D81*E81</f>
        <v>0</v>
      </c>
      <c r="L81"/>
      <c r="M81"/>
      <c r="N81"/>
      <c r="O81"/>
      <c r="P81"/>
    </row>
    <row r="82" spans="1:16">
      <c r="A82" s="984"/>
      <c r="B82" s="985"/>
      <c r="C82" s="1022"/>
      <c r="D82" s="1022"/>
      <c r="E82" s="1176"/>
      <c r="F82" s="1022"/>
      <c r="L82"/>
      <c r="M82"/>
      <c r="N82"/>
      <c r="O82"/>
      <c r="P82"/>
    </row>
    <row r="83" spans="1:16" ht="63.75">
      <c r="A83" s="984" t="s">
        <v>974</v>
      </c>
      <c r="B83" s="985" t="s">
        <v>1000</v>
      </c>
      <c r="C83" s="988" t="s">
        <v>302</v>
      </c>
      <c r="D83" s="988">
        <v>2</v>
      </c>
      <c r="E83" s="1168"/>
      <c r="F83" s="989">
        <f>D83*E83</f>
        <v>0</v>
      </c>
      <c r="G83" s="991"/>
      <c r="L83"/>
      <c r="M83"/>
      <c r="N83"/>
      <c r="O83"/>
      <c r="P83"/>
    </row>
    <row r="84" spans="1:16">
      <c r="A84" s="984"/>
      <c r="B84" s="985"/>
      <c r="C84" s="986"/>
      <c r="D84" s="986"/>
      <c r="E84" s="1169"/>
      <c r="F84" s="990"/>
      <c r="G84" s="991"/>
      <c r="L84"/>
      <c r="M84"/>
      <c r="N84"/>
      <c r="O84"/>
      <c r="P84"/>
    </row>
    <row r="85" spans="1:16" ht="25.5">
      <c r="A85" s="984" t="s">
        <v>977</v>
      </c>
      <c r="B85" s="985" t="s">
        <v>1001</v>
      </c>
      <c r="C85" s="988" t="s">
        <v>302</v>
      </c>
      <c r="D85" s="988">
        <v>21</v>
      </c>
      <c r="E85" s="1168"/>
      <c r="F85" s="989">
        <f>D85*E85</f>
        <v>0</v>
      </c>
      <c r="L85"/>
      <c r="M85"/>
      <c r="N85"/>
      <c r="O85"/>
      <c r="P85"/>
    </row>
    <row r="86" spans="1:16">
      <c r="A86" s="984"/>
      <c r="B86" s="985"/>
      <c r="C86" s="986"/>
      <c r="D86" s="986"/>
      <c r="E86" s="1169"/>
      <c r="F86" s="990"/>
      <c r="L86"/>
      <c r="M86"/>
      <c r="N86"/>
      <c r="O86"/>
      <c r="P86"/>
    </row>
    <row r="87" spans="1:16">
      <c r="A87" s="984" t="s">
        <v>979</v>
      </c>
      <c r="B87" s="985" t="s">
        <v>1002</v>
      </c>
      <c r="C87" s="1010" t="s">
        <v>302</v>
      </c>
      <c r="D87" s="1010">
        <v>10</v>
      </c>
      <c r="E87" s="1174"/>
      <c r="F87" s="989">
        <f>D87*E87</f>
        <v>0</v>
      </c>
      <c r="L87"/>
      <c r="M87"/>
      <c r="N87"/>
      <c r="O87"/>
      <c r="P87"/>
    </row>
    <row r="88" spans="1:16">
      <c r="A88" s="984"/>
      <c r="B88" s="985"/>
      <c r="C88" s="714"/>
      <c r="D88" s="714"/>
      <c r="E88" s="1173"/>
      <c r="F88" s="990"/>
      <c r="L88"/>
      <c r="M88"/>
      <c r="N88"/>
      <c r="O88"/>
      <c r="P88"/>
    </row>
    <row r="89" spans="1:16" ht="38.25">
      <c r="A89" s="984" t="s">
        <v>981</v>
      </c>
      <c r="B89" s="985" t="s">
        <v>1003</v>
      </c>
      <c r="C89" s="1010" t="s">
        <v>302</v>
      </c>
      <c r="D89" s="1010">
        <v>3</v>
      </c>
      <c r="E89" s="1174"/>
      <c r="F89" s="989">
        <f>D89*E89</f>
        <v>0</v>
      </c>
      <c r="L89"/>
      <c r="M89"/>
      <c r="N89"/>
      <c r="O89"/>
      <c r="P89"/>
    </row>
    <row r="90" spans="1:16">
      <c r="A90" s="984"/>
      <c r="B90" s="985"/>
      <c r="C90" s="714"/>
      <c r="D90" s="714"/>
      <c r="E90" s="1173"/>
      <c r="F90" s="990"/>
      <c r="L90"/>
      <c r="M90"/>
      <c r="N90"/>
      <c r="O90"/>
      <c r="P90"/>
    </row>
    <row r="91" spans="1:16" ht="38.25">
      <c r="A91" s="984" t="s">
        <v>983</v>
      </c>
      <c r="B91" s="985" t="s">
        <v>1004</v>
      </c>
      <c r="C91" s="1010" t="s">
        <v>302</v>
      </c>
      <c r="D91" s="1010">
        <v>21</v>
      </c>
      <c r="E91" s="1174"/>
      <c r="F91" s="989">
        <f>D91*E91</f>
        <v>0</v>
      </c>
      <c r="L91"/>
      <c r="M91"/>
      <c r="N91"/>
      <c r="O91"/>
      <c r="P91"/>
    </row>
    <row r="92" spans="1:16">
      <c r="A92" s="984"/>
      <c r="B92" s="985"/>
      <c r="C92" s="1002"/>
      <c r="D92" s="1003"/>
      <c r="E92" s="1169"/>
      <c r="F92" s="990"/>
      <c r="L92"/>
      <c r="M92"/>
      <c r="N92"/>
      <c r="O92"/>
      <c r="P92"/>
    </row>
    <row r="93" spans="1:16" ht="63.75">
      <c r="A93" s="984" t="s">
        <v>1005</v>
      </c>
      <c r="B93" s="1023" t="s">
        <v>1006</v>
      </c>
      <c r="C93" s="1002"/>
      <c r="D93" s="1003"/>
      <c r="E93" s="1169"/>
      <c r="F93" s="990"/>
      <c r="L93"/>
      <c r="M93"/>
      <c r="N93"/>
      <c r="O93"/>
      <c r="P93"/>
    </row>
    <row r="94" spans="1:16">
      <c r="A94" s="984"/>
      <c r="B94" s="985"/>
      <c r="C94" s="1002"/>
      <c r="D94" s="1003"/>
      <c r="E94" s="1169"/>
      <c r="F94" s="990"/>
      <c r="L94"/>
      <c r="M94"/>
      <c r="N94"/>
      <c r="O94"/>
      <c r="P94"/>
    </row>
    <row r="95" spans="1:16" ht="25.5">
      <c r="A95" s="984" t="s">
        <v>1007</v>
      </c>
      <c r="B95" s="985" t="s">
        <v>1008</v>
      </c>
      <c r="C95" s="1024" t="s">
        <v>303</v>
      </c>
      <c r="D95" s="1024">
        <v>1</v>
      </c>
      <c r="E95" s="1177"/>
      <c r="F95" s="989">
        <f>D95*E95</f>
        <v>0</v>
      </c>
      <c r="L95"/>
      <c r="M95"/>
      <c r="N95"/>
      <c r="O95"/>
      <c r="P95"/>
    </row>
    <row r="96" spans="1:16">
      <c r="A96" s="984"/>
      <c r="B96" s="985"/>
      <c r="C96" s="1002"/>
      <c r="D96" s="1003"/>
      <c r="E96" s="1169"/>
      <c r="F96" s="990"/>
      <c r="L96"/>
      <c r="M96"/>
      <c r="N96"/>
      <c r="O96"/>
      <c r="P96"/>
    </row>
    <row r="97" spans="1:16" ht="63.75">
      <c r="A97" s="984" t="s">
        <v>1009</v>
      </c>
      <c r="B97" s="985" t="s">
        <v>1010</v>
      </c>
      <c r="C97" s="1002"/>
      <c r="D97" s="1003"/>
      <c r="E97" s="1169"/>
      <c r="F97" s="990"/>
      <c r="L97"/>
      <c r="M97"/>
      <c r="N97"/>
      <c r="O97"/>
      <c r="P97"/>
    </row>
    <row r="98" spans="1:16">
      <c r="A98" s="984"/>
      <c r="B98" s="985"/>
      <c r="C98" s="1002"/>
      <c r="D98" s="1003"/>
      <c r="E98" s="1169"/>
      <c r="F98" s="990"/>
      <c r="L98"/>
      <c r="M98"/>
      <c r="N98"/>
      <c r="O98"/>
      <c r="P98"/>
    </row>
    <row r="99" spans="1:16">
      <c r="A99" s="984"/>
      <c r="B99" s="985" t="s">
        <v>1011</v>
      </c>
      <c r="C99" s="714" t="s">
        <v>302</v>
      </c>
      <c r="D99" s="714">
        <v>1</v>
      </c>
      <c r="E99" s="1178"/>
      <c r="F99" s="990"/>
      <c r="L99"/>
      <c r="M99"/>
      <c r="N99"/>
      <c r="O99"/>
      <c r="P99"/>
    </row>
    <row r="100" spans="1:16">
      <c r="A100" s="984"/>
      <c r="B100" s="985" t="s">
        <v>1012</v>
      </c>
      <c r="C100" s="714" t="s">
        <v>302</v>
      </c>
      <c r="D100" s="714">
        <v>3</v>
      </c>
      <c r="E100" s="1178"/>
      <c r="F100" s="990"/>
      <c r="L100"/>
      <c r="M100"/>
      <c r="N100"/>
      <c r="O100"/>
      <c r="P100"/>
    </row>
    <row r="101" spans="1:16">
      <c r="A101" s="984"/>
      <c r="B101" s="985" t="s">
        <v>1013</v>
      </c>
      <c r="C101" s="714" t="s">
        <v>302</v>
      </c>
      <c r="D101" s="714">
        <v>9</v>
      </c>
      <c r="E101" s="1178"/>
      <c r="F101" s="990"/>
      <c r="L101"/>
      <c r="M101"/>
      <c r="N101"/>
      <c r="O101"/>
      <c r="P101"/>
    </row>
    <row r="102" spans="1:16">
      <c r="A102" s="984"/>
      <c r="B102" s="985" t="s">
        <v>1014</v>
      </c>
      <c r="C102" s="714" t="s">
        <v>302</v>
      </c>
      <c r="D102" s="714">
        <v>9</v>
      </c>
      <c r="E102" s="1178"/>
      <c r="F102" s="990"/>
      <c r="L102"/>
      <c r="M102"/>
      <c r="N102"/>
      <c r="O102"/>
      <c r="P102"/>
    </row>
    <row r="103" spans="1:16">
      <c r="A103" s="984"/>
      <c r="B103" s="985" t="s">
        <v>1015</v>
      </c>
      <c r="C103" s="714" t="s">
        <v>302</v>
      </c>
      <c r="D103" s="714">
        <v>27</v>
      </c>
      <c r="E103" s="1178"/>
      <c r="F103" s="990"/>
      <c r="L103"/>
      <c r="M103"/>
      <c r="N103"/>
      <c r="O103"/>
      <c r="P103"/>
    </row>
    <row r="104" spans="1:16">
      <c r="A104" s="984"/>
      <c r="B104" s="985" t="s">
        <v>1016</v>
      </c>
      <c r="C104" s="714" t="s">
        <v>302</v>
      </c>
      <c r="D104" s="714">
        <v>6</v>
      </c>
      <c r="E104" s="1178"/>
      <c r="F104" s="990"/>
      <c r="L104"/>
      <c r="M104"/>
      <c r="N104"/>
      <c r="O104"/>
      <c r="P104"/>
    </row>
    <row r="105" spans="1:16">
      <c r="A105" s="984"/>
      <c r="B105" s="985" t="s">
        <v>1017</v>
      </c>
      <c r="C105" s="714" t="s">
        <v>302</v>
      </c>
      <c r="D105" s="714">
        <v>3</v>
      </c>
      <c r="E105" s="1178"/>
      <c r="F105" s="990"/>
      <c r="L105"/>
      <c r="M105"/>
      <c r="N105"/>
      <c r="O105"/>
      <c r="P105"/>
    </row>
    <row r="106" spans="1:16">
      <c r="A106" s="984"/>
      <c r="B106" s="985" t="s">
        <v>1018</v>
      </c>
      <c r="C106" s="714" t="s">
        <v>302</v>
      </c>
      <c r="D106" s="714">
        <v>4</v>
      </c>
      <c r="E106" s="1178"/>
      <c r="F106" s="990"/>
      <c r="L106"/>
      <c r="M106"/>
      <c r="N106"/>
      <c r="O106"/>
      <c r="P106"/>
    </row>
    <row r="107" spans="1:16">
      <c r="A107" s="984"/>
      <c r="B107" s="985" t="s">
        <v>1019</v>
      </c>
      <c r="C107" s="714" t="s">
        <v>302</v>
      </c>
      <c r="D107" s="714">
        <v>1</v>
      </c>
      <c r="E107" s="1178"/>
      <c r="F107" s="990"/>
      <c r="L107"/>
      <c r="M107"/>
      <c r="N107"/>
      <c r="O107"/>
      <c r="P107"/>
    </row>
    <row r="108" spans="1:16">
      <c r="A108" s="984"/>
      <c r="B108" s="985" t="s">
        <v>1020</v>
      </c>
      <c r="C108" s="714" t="s">
        <v>302</v>
      </c>
      <c r="D108" s="714">
        <v>1</v>
      </c>
      <c r="E108" s="1178"/>
      <c r="F108" s="990"/>
      <c r="L108"/>
      <c r="M108"/>
      <c r="N108"/>
      <c r="O108"/>
      <c r="P108"/>
    </row>
    <row r="109" spans="1:16">
      <c r="A109" s="984"/>
      <c r="B109" s="985" t="s">
        <v>1021</v>
      </c>
      <c r="C109" s="714" t="s">
        <v>302</v>
      </c>
      <c r="D109" s="714">
        <v>1</v>
      </c>
      <c r="E109" s="1178"/>
      <c r="F109" s="990"/>
      <c r="L109"/>
      <c r="M109"/>
      <c r="N109"/>
      <c r="O109"/>
      <c r="P109"/>
    </row>
    <row r="110" spans="1:16">
      <c r="A110" s="984"/>
      <c r="B110" s="985" t="s">
        <v>1022</v>
      </c>
      <c r="C110" s="714" t="s">
        <v>302</v>
      </c>
      <c r="D110" s="714">
        <v>1</v>
      </c>
      <c r="E110" s="1178"/>
      <c r="F110" s="990"/>
      <c r="L110"/>
      <c r="M110"/>
      <c r="N110"/>
      <c r="O110"/>
      <c r="P110"/>
    </row>
    <row r="111" spans="1:16">
      <c r="A111" s="984"/>
      <c r="B111" s="985" t="s">
        <v>1023</v>
      </c>
      <c r="C111" s="714" t="s">
        <v>302</v>
      </c>
      <c r="D111" s="714">
        <v>1</v>
      </c>
      <c r="E111" s="1178"/>
      <c r="F111" s="990"/>
      <c r="L111"/>
      <c r="M111"/>
      <c r="N111"/>
      <c r="O111"/>
      <c r="P111"/>
    </row>
    <row r="112" spans="1:16">
      <c r="A112" s="984"/>
      <c r="B112" s="985" t="s">
        <v>1024</v>
      </c>
      <c r="C112" s="714" t="s">
        <v>302</v>
      </c>
      <c r="D112" s="714">
        <v>1</v>
      </c>
      <c r="E112" s="1178"/>
      <c r="F112" s="990"/>
      <c r="L112"/>
      <c r="M112"/>
      <c r="N112"/>
      <c r="O112"/>
      <c r="P112"/>
    </row>
    <row r="113" spans="1:16">
      <c r="A113" s="984"/>
      <c r="B113" s="985" t="s">
        <v>1025</v>
      </c>
      <c r="C113" s="714" t="s">
        <v>302</v>
      </c>
      <c r="D113" s="714">
        <v>27</v>
      </c>
      <c r="E113" s="1178"/>
      <c r="F113" s="990"/>
      <c r="L113"/>
      <c r="M113"/>
      <c r="N113"/>
      <c r="O113"/>
      <c r="P113"/>
    </row>
    <row r="114" spans="1:16">
      <c r="A114" s="984"/>
      <c r="B114" s="985" t="s">
        <v>1026</v>
      </c>
      <c r="C114" s="714" t="s">
        <v>972</v>
      </c>
      <c r="D114" s="714">
        <v>1</v>
      </c>
      <c r="E114" s="1178"/>
      <c r="F114" s="990"/>
      <c r="L114"/>
      <c r="M114"/>
      <c r="N114"/>
      <c r="O114"/>
      <c r="P114"/>
    </row>
    <row r="115" spans="1:16" ht="25.5">
      <c r="A115" s="984"/>
      <c r="B115" s="985" t="s">
        <v>1027</v>
      </c>
      <c r="C115" s="714" t="s">
        <v>972</v>
      </c>
      <c r="D115" s="714">
        <v>1</v>
      </c>
      <c r="E115" s="1178"/>
      <c r="F115" s="990"/>
      <c r="L115"/>
      <c r="M115"/>
      <c r="N115"/>
      <c r="O115"/>
      <c r="P115"/>
    </row>
    <row r="116" spans="1:16">
      <c r="A116" s="984"/>
      <c r="B116" s="985"/>
      <c r="C116" s="714"/>
      <c r="D116" s="714"/>
      <c r="E116" s="1178"/>
      <c r="F116" s="990"/>
      <c r="L116"/>
      <c r="M116"/>
      <c r="N116"/>
      <c r="O116"/>
      <c r="P116"/>
    </row>
    <row r="117" spans="1:16" ht="38.25">
      <c r="A117" s="984"/>
      <c r="B117" s="985" t="s">
        <v>1028</v>
      </c>
      <c r="C117" s="1024" t="s">
        <v>303</v>
      </c>
      <c r="D117" s="1024">
        <v>1</v>
      </c>
      <c r="E117" s="1177"/>
      <c r="F117" s="989">
        <f>D117*E117</f>
        <v>0</v>
      </c>
      <c r="L117"/>
      <c r="M117"/>
      <c r="N117"/>
      <c r="O117"/>
      <c r="P117"/>
    </row>
    <row r="118" spans="1:16">
      <c r="A118" s="984"/>
      <c r="B118" s="985"/>
      <c r="C118" s="1022"/>
      <c r="D118" s="1022"/>
      <c r="E118" s="1176"/>
      <c r="F118" s="1022"/>
      <c r="L118"/>
      <c r="M118"/>
      <c r="N118"/>
      <c r="O118"/>
      <c r="P118"/>
    </row>
    <row r="119" spans="1:16" ht="63.75">
      <c r="A119" s="984" t="s">
        <v>1029</v>
      </c>
      <c r="B119" s="985" t="s">
        <v>1030</v>
      </c>
      <c r="C119" s="1024" t="s">
        <v>303</v>
      </c>
      <c r="D119" s="1024">
        <v>1</v>
      </c>
      <c r="E119" s="1177"/>
      <c r="F119" s="989">
        <f>D119*E119</f>
        <v>0</v>
      </c>
      <c r="L119"/>
      <c r="M119"/>
      <c r="N119"/>
      <c r="O119"/>
      <c r="P119"/>
    </row>
    <row r="120" spans="1:16">
      <c r="A120" s="1025"/>
      <c r="B120" s="985"/>
      <c r="C120" s="1026"/>
      <c r="D120" s="1026"/>
      <c r="E120" s="1179"/>
      <c r="F120" s="990"/>
      <c r="L120"/>
      <c r="M120"/>
      <c r="N120"/>
      <c r="O120"/>
      <c r="P120"/>
    </row>
    <row r="121" spans="1:16">
      <c r="A121" s="1025" t="s">
        <v>1031</v>
      </c>
      <c r="B121" s="985" t="s">
        <v>1032</v>
      </c>
      <c r="C121" s="1024" t="s">
        <v>303</v>
      </c>
      <c r="D121" s="1024">
        <v>1</v>
      </c>
      <c r="E121" s="1177"/>
      <c r="F121" s="989">
        <f>D121*E121</f>
        <v>0</v>
      </c>
      <c r="L121"/>
      <c r="M121"/>
      <c r="N121"/>
      <c r="O121"/>
      <c r="P121"/>
    </row>
    <row r="122" spans="1:16" ht="13.5" thickBot="1">
      <c r="A122" s="1025"/>
      <c r="B122" s="985"/>
      <c r="C122" s="1026"/>
      <c r="D122" s="1026"/>
      <c r="E122" s="1179"/>
      <c r="F122" s="990"/>
      <c r="L122"/>
      <c r="M122"/>
      <c r="N122"/>
      <c r="O122"/>
      <c r="P122"/>
    </row>
    <row r="123" spans="1:16" ht="13.5" thickBot="1">
      <c r="A123" s="1025"/>
      <c r="B123" s="1028" t="s">
        <v>1033</v>
      </c>
      <c r="C123" s="1029"/>
      <c r="D123" s="1029"/>
      <c r="E123" s="1180"/>
      <c r="F123" s="1000">
        <f>SUM(F51:F122)</f>
        <v>0</v>
      </c>
      <c r="L123"/>
      <c r="M123"/>
      <c r="N123"/>
      <c r="O123"/>
      <c r="P123"/>
    </row>
    <row r="124" spans="1:16">
      <c r="A124" s="1025"/>
      <c r="B124" s="1030"/>
      <c r="C124" s="1026"/>
      <c r="D124" s="1026"/>
      <c r="E124" s="1179"/>
      <c r="F124" s="990"/>
      <c r="L124"/>
      <c r="M124"/>
      <c r="N124"/>
      <c r="O124"/>
      <c r="P124"/>
    </row>
    <row r="125" spans="1:16">
      <c r="A125" s="1004" t="s">
        <v>760</v>
      </c>
      <c r="B125" s="1005" t="s">
        <v>1034</v>
      </c>
      <c r="C125" s="1006"/>
      <c r="D125" s="1006"/>
      <c r="E125" s="1172"/>
      <c r="F125" s="1007"/>
      <c r="L125"/>
      <c r="M125"/>
      <c r="N125"/>
      <c r="O125"/>
      <c r="P125"/>
    </row>
    <row r="126" spans="1:16">
      <c r="A126" s="1031"/>
      <c r="B126" s="1032"/>
      <c r="C126" s="1026"/>
      <c r="D126" s="1026"/>
      <c r="E126" s="1179"/>
      <c r="F126" s="1027"/>
      <c r="L126"/>
      <c r="M126"/>
      <c r="N126"/>
      <c r="O126"/>
      <c r="P126"/>
    </row>
    <row r="127" spans="1:16" ht="38.25">
      <c r="A127" s="1033" t="s">
        <v>493</v>
      </c>
      <c r="B127" s="1034" t="s">
        <v>1035</v>
      </c>
      <c r="C127" s="986"/>
      <c r="D127" s="986"/>
      <c r="E127" s="1169"/>
      <c r="F127" s="990"/>
      <c r="L127"/>
      <c r="M127"/>
      <c r="N127"/>
      <c r="O127"/>
      <c r="P127"/>
    </row>
    <row r="128" spans="1:16">
      <c r="A128" s="984"/>
      <c r="B128" s="985" t="s">
        <v>1036</v>
      </c>
      <c r="C128" s="1035"/>
      <c r="D128" s="1035"/>
      <c r="E128" s="1181"/>
      <c r="F128" s="1036"/>
      <c r="L128"/>
      <c r="M128"/>
      <c r="N128"/>
      <c r="O128"/>
      <c r="P128"/>
    </row>
    <row r="129" spans="1:16">
      <c r="A129" s="984"/>
      <c r="B129" s="985" t="s">
        <v>1037</v>
      </c>
      <c r="C129" s="1037"/>
      <c r="D129" s="1037"/>
      <c r="E129" s="1182"/>
      <c r="F129" s="1036"/>
      <c r="L129"/>
      <c r="M129"/>
      <c r="N129"/>
      <c r="O129"/>
      <c r="P129"/>
    </row>
    <row r="130" spans="1:16">
      <c r="A130" s="984"/>
      <c r="B130" s="985" t="s">
        <v>1038</v>
      </c>
      <c r="C130" s="1035"/>
      <c r="D130" s="1035"/>
      <c r="E130" s="1181"/>
      <c r="F130" s="1036"/>
      <c r="L130"/>
      <c r="M130"/>
      <c r="N130"/>
      <c r="O130"/>
      <c r="P130"/>
    </row>
    <row r="131" spans="1:16">
      <c r="A131" s="984"/>
      <c r="B131" s="985" t="s">
        <v>1039</v>
      </c>
      <c r="C131" s="1037"/>
      <c r="D131" s="1037"/>
      <c r="E131" s="1182"/>
      <c r="F131" s="1036"/>
      <c r="L131"/>
      <c r="M131"/>
      <c r="N131"/>
      <c r="O131"/>
      <c r="P131"/>
    </row>
    <row r="132" spans="1:16">
      <c r="A132" s="984"/>
      <c r="B132" s="985" t="s">
        <v>1040</v>
      </c>
      <c r="C132" s="1035"/>
      <c r="D132" s="1035"/>
      <c r="E132" s="1181"/>
      <c r="F132" s="1036"/>
      <c r="L132"/>
      <c r="M132"/>
      <c r="N132"/>
      <c r="O132"/>
      <c r="P132"/>
    </row>
    <row r="133" spans="1:16">
      <c r="A133" s="984"/>
      <c r="B133" s="985" t="s">
        <v>1041</v>
      </c>
      <c r="C133" s="1035"/>
      <c r="D133" s="1035"/>
      <c r="E133" s="1181"/>
      <c r="F133" s="1036"/>
      <c r="L133"/>
      <c r="M133"/>
      <c r="N133"/>
      <c r="O133"/>
      <c r="P133"/>
    </row>
    <row r="134" spans="1:16">
      <c r="A134" s="984"/>
      <c r="B134" s="985" t="s">
        <v>1042</v>
      </c>
      <c r="C134" s="1038"/>
      <c r="D134" s="1039"/>
      <c r="E134" s="1181"/>
      <c r="F134" s="1036"/>
      <c r="L134"/>
      <c r="M134"/>
      <c r="N134"/>
      <c r="O134"/>
      <c r="P134"/>
    </row>
    <row r="135" spans="1:16">
      <c r="A135" s="984"/>
      <c r="B135" s="1040"/>
      <c r="C135" s="988" t="s">
        <v>303</v>
      </c>
      <c r="D135" s="988">
        <v>1</v>
      </c>
      <c r="E135" s="1168"/>
      <c r="F135" s="989">
        <f>D135*E135</f>
        <v>0</v>
      </c>
      <c r="L135"/>
      <c r="M135"/>
      <c r="N135"/>
      <c r="O135"/>
      <c r="P135"/>
    </row>
    <row r="136" spans="1:16">
      <c r="A136" s="984"/>
      <c r="B136" s="1040"/>
      <c r="C136" s="1041"/>
      <c r="D136" s="1035"/>
      <c r="E136" s="1183"/>
      <c r="F136" s="1036"/>
      <c r="L136"/>
      <c r="M136"/>
      <c r="N136"/>
      <c r="O136"/>
      <c r="P136"/>
    </row>
    <row r="137" spans="1:16">
      <c r="A137" s="984" t="s">
        <v>495</v>
      </c>
      <c r="B137" s="985" t="s">
        <v>1043</v>
      </c>
      <c r="C137" s="988" t="s">
        <v>303</v>
      </c>
      <c r="D137" s="988">
        <v>1</v>
      </c>
      <c r="E137" s="1168"/>
      <c r="F137" s="989">
        <f>D137*E137</f>
        <v>0</v>
      </c>
      <c r="L137"/>
      <c r="M137"/>
      <c r="N137"/>
      <c r="O137"/>
      <c r="P137"/>
    </row>
    <row r="138" spans="1:16">
      <c r="A138" s="973"/>
      <c r="B138" s="985"/>
      <c r="C138" s="1041"/>
      <c r="D138" s="1041"/>
      <c r="E138" s="1183"/>
      <c r="F138" s="1042"/>
      <c r="L138"/>
      <c r="M138"/>
      <c r="N138"/>
      <c r="O138"/>
      <c r="P138"/>
    </row>
    <row r="139" spans="1:16" ht="25.5">
      <c r="A139" s="984" t="s">
        <v>760</v>
      </c>
      <c r="B139" s="985" t="s">
        <v>1044</v>
      </c>
      <c r="C139" s="988" t="s">
        <v>303</v>
      </c>
      <c r="D139" s="988">
        <v>1</v>
      </c>
      <c r="E139" s="1168"/>
      <c r="F139" s="989">
        <f>D139*E139</f>
        <v>0</v>
      </c>
      <c r="L139"/>
      <c r="M139"/>
      <c r="N139"/>
      <c r="O139"/>
      <c r="P139"/>
    </row>
    <row r="140" spans="1:16">
      <c r="A140" s="973"/>
      <c r="B140" s="985"/>
      <c r="C140" s="1041"/>
      <c r="D140" s="1041"/>
      <c r="E140" s="1183"/>
      <c r="F140" s="1042"/>
      <c r="L140"/>
      <c r="M140"/>
      <c r="N140"/>
      <c r="O140"/>
      <c r="P140"/>
    </row>
    <row r="141" spans="1:16">
      <c r="A141" s="984" t="s">
        <v>498</v>
      </c>
      <c r="B141" s="985" t="s">
        <v>1045</v>
      </c>
      <c r="C141" s="988" t="s">
        <v>303</v>
      </c>
      <c r="D141" s="988">
        <v>1</v>
      </c>
      <c r="E141" s="1168"/>
      <c r="F141" s="989">
        <f>D141*E141</f>
        <v>0</v>
      </c>
      <c r="L141"/>
      <c r="M141"/>
      <c r="N141"/>
      <c r="O141"/>
      <c r="P141"/>
    </row>
    <row r="142" spans="1:16">
      <c r="A142" s="973"/>
      <c r="B142" s="985"/>
      <c r="C142" s="1041"/>
      <c r="D142" s="1041"/>
      <c r="E142" s="1183"/>
      <c r="F142" s="1042"/>
      <c r="L142"/>
      <c r="M142"/>
      <c r="N142"/>
      <c r="O142"/>
      <c r="P142"/>
    </row>
    <row r="143" spans="1:16">
      <c r="A143" s="984" t="s">
        <v>500</v>
      </c>
      <c r="B143" s="985" t="s">
        <v>1046</v>
      </c>
      <c r="C143" s="988" t="s">
        <v>303</v>
      </c>
      <c r="D143" s="988">
        <v>1</v>
      </c>
      <c r="E143" s="1184"/>
      <c r="F143" s="989">
        <f>D143*E143</f>
        <v>0</v>
      </c>
      <c r="L143"/>
      <c r="M143"/>
      <c r="N143"/>
      <c r="O143"/>
      <c r="P143"/>
    </row>
    <row r="144" spans="1:16">
      <c r="A144" s="973"/>
      <c r="B144" s="985"/>
      <c r="C144" s="1041"/>
      <c r="D144" s="1041"/>
      <c r="E144" s="1183"/>
      <c r="F144" s="1042"/>
      <c r="L144"/>
      <c r="M144"/>
      <c r="N144"/>
      <c r="O144"/>
      <c r="P144"/>
    </row>
    <row r="145" spans="1:16" ht="38.25">
      <c r="A145" s="984" t="s">
        <v>786</v>
      </c>
      <c r="B145" s="1043" t="s">
        <v>1047</v>
      </c>
      <c r="C145" s="988" t="s">
        <v>303</v>
      </c>
      <c r="D145" s="988">
        <v>1</v>
      </c>
      <c r="E145" s="1168"/>
      <c r="F145" s="989">
        <f>D145*E145</f>
        <v>0</v>
      </c>
      <c r="L145"/>
      <c r="M145"/>
      <c r="N145"/>
      <c r="O145"/>
      <c r="P145"/>
    </row>
    <row r="146" spans="1:16" ht="13.5" thickBot="1">
      <c r="A146" s="984"/>
      <c r="B146" s="974"/>
      <c r="C146" s="1041"/>
      <c r="D146" s="1041"/>
      <c r="E146" s="1183"/>
      <c r="F146" s="1042"/>
      <c r="L146"/>
      <c r="M146"/>
      <c r="N146"/>
      <c r="O146"/>
      <c r="P146"/>
    </row>
    <row r="147" spans="1:16" ht="13.5" thickBot="1">
      <c r="A147" s="1044"/>
      <c r="B147" s="1045" t="s">
        <v>1048</v>
      </c>
      <c r="C147" s="1046"/>
      <c r="D147" s="1046"/>
      <c r="E147" s="1171"/>
      <c r="F147" s="1000">
        <f>SUM(F127:F145)</f>
        <v>0</v>
      </c>
      <c r="L147"/>
      <c r="M147"/>
      <c r="N147"/>
      <c r="O147"/>
      <c r="P147"/>
    </row>
    <row r="148" spans="1:16">
      <c r="A148" s="984"/>
      <c r="B148" s="974"/>
      <c r="C148" s="1041"/>
      <c r="D148" s="1041"/>
      <c r="E148" s="1183"/>
      <c r="F148" s="1042"/>
      <c r="L148"/>
      <c r="M148"/>
      <c r="N148"/>
      <c r="O148"/>
      <c r="P148"/>
    </row>
    <row r="149" spans="1:16">
      <c r="A149" s="984"/>
      <c r="B149" s="974"/>
      <c r="C149" s="1041"/>
      <c r="D149" s="1041"/>
      <c r="E149" s="1042"/>
      <c r="F149" s="1042"/>
      <c r="L149"/>
      <c r="M149"/>
      <c r="N149"/>
      <c r="O149"/>
      <c r="P149"/>
    </row>
    <row r="150" spans="1:16">
      <c r="A150" s="1047"/>
      <c r="B150" s="1048"/>
      <c r="C150" s="1049"/>
      <c r="D150" s="1049"/>
      <c r="E150" s="1050"/>
      <c r="F150" s="1051"/>
      <c r="L150"/>
      <c r="M150"/>
      <c r="N150"/>
      <c r="O150"/>
      <c r="P150"/>
    </row>
    <row r="151" spans="1:16">
      <c r="A151" s="1052"/>
      <c r="B151" s="1053" t="s">
        <v>1049</v>
      </c>
      <c r="C151" s="986"/>
      <c r="D151" s="986"/>
      <c r="E151" s="990"/>
      <c r="F151" s="1054"/>
      <c r="L151"/>
      <c r="M151"/>
      <c r="N151"/>
      <c r="O151"/>
      <c r="P151"/>
    </row>
    <row r="152" spans="1:16">
      <c r="A152" s="1052"/>
      <c r="B152" s="1055"/>
      <c r="C152" s="986"/>
      <c r="D152" s="986"/>
      <c r="E152" s="990"/>
      <c r="F152" s="1054"/>
      <c r="L152"/>
      <c r="M152"/>
      <c r="N152"/>
      <c r="O152"/>
      <c r="P152"/>
    </row>
    <row r="153" spans="1:16">
      <c r="A153" s="1052" t="s">
        <v>493</v>
      </c>
      <c r="B153" s="1056" t="s">
        <v>1050</v>
      </c>
      <c r="C153" s="988"/>
      <c r="D153" s="988"/>
      <c r="E153" s="989"/>
      <c r="F153" s="1057">
        <f>F49</f>
        <v>0</v>
      </c>
      <c r="L153"/>
      <c r="M153"/>
      <c r="N153"/>
      <c r="O153"/>
      <c r="P153"/>
    </row>
    <row r="154" spans="1:16">
      <c r="A154" s="1052"/>
      <c r="B154" s="1056"/>
      <c r="C154" s="986"/>
      <c r="D154" s="986"/>
      <c r="E154" s="990"/>
      <c r="F154" s="1054"/>
      <c r="L154"/>
      <c r="M154"/>
      <c r="N154"/>
      <c r="O154"/>
      <c r="P154"/>
    </row>
    <row r="155" spans="1:16">
      <c r="A155" s="1052" t="s">
        <v>495</v>
      </c>
      <c r="B155" s="1056" t="s">
        <v>986</v>
      </c>
      <c r="C155" s="988"/>
      <c r="D155" s="988"/>
      <c r="E155" s="989"/>
      <c r="F155" s="1057">
        <f>F123</f>
        <v>0</v>
      </c>
      <c r="L155"/>
      <c r="M155"/>
      <c r="N155"/>
      <c r="O155"/>
      <c r="P155"/>
    </row>
    <row r="156" spans="1:16">
      <c r="A156" s="1052"/>
      <c r="B156" s="1056"/>
      <c r="C156" s="986"/>
      <c r="D156" s="986"/>
      <c r="E156" s="990"/>
      <c r="F156" s="1054"/>
      <c r="L156"/>
      <c r="M156"/>
      <c r="N156"/>
      <c r="O156"/>
      <c r="P156"/>
    </row>
    <row r="157" spans="1:16">
      <c r="A157" s="1052" t="s">
        <v>760</v>
      </c>
      <c r="B157" s="1056" t="s">
        <v>1034</v>
      </c>
      <c r="C157" s="988"/>
      <c r="D157" s="988"/>
      <c r="E157" s="989"/>
      <c r="F157" s="1057">
        <f>F147</f>
        <v>0</v>
      </c>
      <c r="L157"/>
      <c r="M157"/>
      <c r="N157"/>
      <c r="O157"/>
      <c r="P157"/>
    </row>
    <row r="158" spans="1:16">
      <c r="A158" s="1052"/>
      <c r="B158" s="1055"/>
      <c r="C158" s="1058"/>
      <c r="D158" s="1058"/>
      <c r="E158" s="1059"/>
      <c r="F158" s="1060"/>
      <c r="L158"/>
      <c r="M158"/>
      <c r="N158"/>
      <c r="O158"/>
      <c r="P158"/>
    </row>
    <row r="159" spans="1:16">
      <c r="A159" s="1052"/>
      <c r="B159" s="1055"/>
      <c r="C159" s="1061" t="s">
        <v>1051</v>
      </c>
      <c r="D159" s="1062"/>
      <c r="E159" s="1063"/>
      <c r="F159" s="1064">
        <f>SUM(F153:F157)</f>
        <v>0</v>
      </c>
      <c r="L159"/>
      <c r="M159"/>
      <c r="N159"/>
      <c r="O159"/>
      <c r="P159"/>
    </row>
    <row r="160" spans="1:16">
      <c r="A160" s="1052"/>
      <c r="B160" s="1055"/>
      <c r="C160" s="1037"/>
      <c r="D160" s="986"/>
      <c r="E160" s="990"/>
      <c r="F160" s="1054"/>
      <c r="L160"/>
      <c r="M160"/>
      <c r="N160"/>
      <c r="O160"/>
      <c r="P160"/>
    </row>
    <row r="161" spans="1:16">
      <c r="A161" s="1052"/>
      <c r="B161" s="1055"/>
      <c r="C161" s="1065" t="s">
        <v>1052</v>
      </c>
      <c r="D161" s="1062"/>
      <c r="E161" s="1066"/>
      <c r="F161" s="1067">
        <f>F159*0.25</f>
        <v>0</v>
      </c>
      <c r="L161"/>
      <c r="M161"/>
      <c r="N161"/>
      <c r="O161"/>
      <c r="P161"/>
    </row>
    <row r="162" spans="1:16">
      <c r="A162" s="1052"/>
      <c r="B162" s="1055"/>
      <c r="C162" s="986"/>
      <c r="D162" s="986"/>
      <c r="E162" s="990"/>
      <c r="F162" s="1054"/>
      <c r="L162"/>
      <c r="M162"/>
      <c r="N162"/>
      <c r="O162"/>
      <c r="P162"/>
    </row>
    <row r="163" spans="1:16">
      <c r="A163" s="1052"/>
      <c r="B163" s="1055"/>
      <c r="C163" s="1061" t="s">
        <v>1053</v>
      </c>
      <c r="D163" s="1062"/>
      <c r="E163" s="1066"/>
      <c r="F163" s="1064">
        <f>SUM(F159:F161)</f>
        <v>0</v>
      </c>
      <c r="L163"/>
      <c r="M163"/>
      <c r="N163"/>
      <c r="O163"/>
      <c r="P163"/>
    </row>
    <row r="164" spans="1:16">
      <c r="A164" s="1068"/>
      <c r="B164" s="1069"/>
      <c r="C164" s="1070"/>
      <c r="D164" s="1071"/>
      <c r="E164" s="1072"/>
      <c r="F164" s="1073"/>
      <c r="L164"/>
      <c r="M164"/>
      <c r="N164"/>
      <c r="O164"/>
      <c r="P164"/>
    </row>
    <row r="165" spans="1:16">
      <c r="A165" s="1074"/>
      <c r="B165" s="1075"/>
      <c r="C165" s="1076"/>
      <c r="D165" s="1077"/>
      <c r="E165" s="991"/>
      <c r="F165" s="991"/>
      <c r="L165"/>
      <c r="M165"/>
      <c r="N165"/>
      <c r="O165"/>
      <c r="P165"/>
    </row>
    <row r="166" spans="1:16">
      <c r="A166" s="1074"/>
      <c r="B166" s="1075"/>
      <c r="C166" s="1076"/>
      <c r="D166" s="1077"/>
      <c r="E166" s="991"/>
      <c r="F166" s="991"/>
      <c r="L166"/>
      <c r="M166"/>
      <c r="N166"/>
      <c r="O166"/>
      <c r="P166"/>
    </row>
    <row r="167" spans="1:16">
      <c r="A167" s="1074"/>
      <c r="B167" s="1075"/>
      <c r="C167" s="1076"/>
      <c r="D167" s="1077"/>
      <c r="E167" s="991"/>
      <c r="F167" s="991"/>
      <c r="L167"/>
      <c r="M167"/>
      <c r="N167"/>
      <c r="O167"/>
      <c r="P167"/>
    </row>
    <row r="168" spans="1:16">
      <c r="A168" s="1074"/>
      <c r="B168" s="1075"/>
      <c r="C168" s="1076"/>
      <c r="D168" s="1077"/>
      <c r="E168" s="991"/>
      <c r="F168" s="991"/>
      <c r="L168"/>
      <c r="M168"/>
      <c r="N168"/>
      <c r="O168"/>
      <c r="P168"/>
    </row>
    <row r="169" spans="1:16">
      <c r="A169" s="1074"/>
      <c r="B169" s="1075"/>
      <c r="C169" s="1076"/>
      <c r="D169" s="1077"/>
      <c r="E169" s="991"/>
      <c r="F169" s="991"/>
      <c r="L169"/>
      <c r="M169"/>
      <c r="N169"/>
      <c r="O169"/>
      <c r="P169"/>
    </row>
    <row r="170" spans="1:16">
      <c r="A170" s="1074"/>
      <c r="B170" s="1075"/>
      <c r="C170" s="1076"/>
      <c r="D170" s="1077"/>
      <c r="E170" s="991"/>
      <c r="F170" s="991"/>
      <c r="L170"/>
      <c r="M170"/>
      <c r="N170"/>
      <c r="O170"/>
      <c r="P170"/>
    </row>
    <row r="171" spans="1:16">
      <c r="A171" s="1074"/>
      <c r="B171" s="1075"/>
      <c r="C171" s="1076"/>
      <c r="D171" s="1077"/>
      <c r="E171" s="991"/>
      <c r="F171" s="991"/>
      <c r="L171"/>
      <c r="M171"/>
      <c r="N171"/>
      <c r="O171"/>
      <c r="P171"/>
    </row>
    <row r="172" spans="1:16">
      <c r="A172" s="1074"/>
      <c r="B172" s="1075"/>
      <c r="C172" s="1076"/>
      <c r="D172" s="1077"/>
      <c r="E172" s="991"/>
      <c r="F172" s="991"/>
      <c r="L172"/>
      <c r="M172"/>
      <c r="N172"/>
      <c r="O172"/>
      <c r="P172"/>
    </row>
    <row r="173" spans="1:16">
      <c r="A173" s="1074"/>
      <c r="B173" s="1075"/>
      <c r="C173" s="1076"/>
      <c r="D173" s="1077"/>
      <c r="E173" s="991"/>
      <c r="F173" s="991"/>
      <c r="L173"/>
      <c r="M173"/>
      <c r="N173"/>
      <c r="O173"/>
      <c r="P173"/>
    </row>
    <row r="174" spans="1:16">
      <c r="A174" s="1074"/>
      <c r="B174" s="1075"/>
      <c r="C174" s="1076"/>
      <c r="D174" s="1077"/>
      <c r="E174" s="991"/>
      <c r="F174" s="991"/>
      <c r="L174"/>
      <c r="M174"/>
      <c r="N174"/>
      <c r="O174"/>
      <c r="P174"/>
    </row>
    <row r="175" spans="1:16">
      <c r="A175" s="1074"/>
      <c r="B175" s="1075"/>
      <c r="C175" s="1076"/>
      <c r="D175" s="1077"/>
      <c r="E175" s="991"/>
      <c r="F175" s="991"/>
      <c r="L175"/>
      <c r="M175"/>
      <c r="N175"/>
      <c r="O175"/>
      <c r="P175"/>
    </row>
    <row r="176" spans="1:16">
      <c r="A176" s="1074"/>
      <c r="B176" s="1075"/>
      <c r="C176" s="1076"/>
      <c r="D176" s="1077"/>
      <c r="E176" s="991"/>
      <c r="F176" s="991"/>
      <c r="L176"/>
      <c r="M176"/>
      <c r="N176"/>
      <c r="O176"/>
      <c r="P176"/>
    </row>
    <row r="177" spans="1:16">
      <c r="A177" s="1074"/>
      <c r="B177" s="1075"/>
      <c r="C177" s="1076"/>
      <c r="D177" s="1077"/>
      <c r="E177" s="991"/>
      <c r="F177" s="991"/>
      <c r="L177"/>
      <c r="M177"/>
      <c r="N177"/>
      <c r="O177"/>
      <c r="P177"/>
    </row>
    <row r="178" spans="1:16">
      <c r="A178" s="1074"/>
      <c r="B178" s="1075"/>
      <c r="C178" s="1076"/>
      <c r="D178" s="1077"/>
      <c r="E178" s="991"/>
      <c r="F178" s="991"/>
      <c r="L178"/>
      <c r="M178"/>
      <c r="N178"/>
      <c r="O178"/>
      <c r="P178"/>
    </row>
    <row r="179" spans="1:16">
      <c r="A179" s="1074"/>
      <c r="B179" s="1075"/>
      <c r="C179" s="1076"/>
      <c r="D179" s="1077"/>
      <c r="E179" s="991"/>
      <c r="F179" s="991"/>
      <c r="L179"/>
      <c r="M179"/>
      <c r="N179"/>
      <c r="O179"/>
      <c r="P179"/>
    </row>
    <row r="180" spans="1:16">
      <c r="A180" s="1074"/>
      <c r="B180" s="1075"/>
      <c r="C180" s="1076"/>
      <c r="D180" s="1077"/>
      <c r="E180" s="991"/>
      <c r="F180" s="991"/>
      <c r="L180"/>
      <c r="M180"/>
      <c r="N180"/>
      <c r="O180"/>
      <c r="P180"/>
    </row>
    <row r="181" spans="1:16">
      <c r="A181" s="1074"/>
      <c r="B181" s="1075"/>
      <c r="C181" s="1076"/>
      <c r="D181" s="1077"/>
      <c r="E181" s="991"/>
      <c r="F181" s="991"/>
      <c r="L181"/>
      <c r="M181"/>
      <c r="N181"/>
      <c r="O181"/>
      <c r="P181"/>
    </row>
    <row r="182" spans="1:16">
      <c r="A182" s="1074"/>
      <c r="B182" s="1075"/>
      <c r="C182" s="1076"/>
      <c r="D182" s="1077"/>
      <c r="E182" s="991"/>
      <c r="F182" s="991"/>
      <c r="L182"/>
      <c r="M182"/>
      <c r="N182"/>
      <c r="O182"/>
      <c r="P182"/>
    </row>
    <row r="183" spans="1:16">
      <c r="A183" s="1074"/>
      <c r="B183" s="1075"/>
      <c r="C183" s="1076"/>
      <c r="D183" s="1077"/>
      <c r="E183" s="991"/>
      <c r="F183" s="991"/>
      <c r="L183"/>
      <c r="M183"/>
      <c r="N183"/>
      <c r="O183"/>
      <c r="P183"/>
    </row>
    <row r="184" spans="1:16">
      <c r="A184" s="1074"/>
      <c r="B184" s="1075"/>
      <c r="C184" s="1076"/>
      <c r="D184" s="1077"/>
      <c r="E184" s="991"/>
      <c r="F184" s="991"/>
      <c r="L184"/>
      <c r="M184"/>
      <c r="N184"/>
      <c r="O184"/>
      <c r="P184"/>
    </row>
    <row r="185" spans="1:16">
      <c r="A185" s="1074"/>
      <c r="B185" s="1075"/>
      <c r="C185" s="1076"/>
      <c r="D185" s="1077"/>
      <c r="E185" s="991"/>
      <c r="F185" s="991"/>
      <c r="L185"/>
      <c r="M185"/>
      <c r="N185"/>
      <c r="O185"/>
      <c r="P185"/>
    </row>
    <row r="186" spans="1:16">
      <c r="A186" s="1074"/>
      <c r="B186" s="1075"/>
      <c r="C186" s="1076"/>
      <c r="D186" s="1077"/>
      <c r="E186" s="991"/>
      <c r="F186" s="991"/>
      <c r="L186"/>
      <c r="M186"/>
      <c r="N186"/>
      <c r="O186"/>
      <c r="P186"/>
    </row>
    <row r="187" spans="1:16">
      <c r="A187" s="1074"/>
      <c r="B187" s="1075"/>
      <c r="C187" s="1076"/>
      <c r="D187" s="1077"/>
      <c r="E187" s="991"/>
      <c r="F187" s="991"/>
      <c r="L187"/>
      <c r="M187"/>
      <c r="N187"/>
      <c r="O187"/>
      <c r="P187"/>
    </row>
    <row r="188" spans="1:16">
      <c r="A188" s="1074"/>
      <c r="B188" s="1075"/>
      <c r="C188" s="1076"/>
      <c r="D188" s="1077"/>
      <c r="E188" s="991"/>
      <c r="F188" s="991"/>
      <c r="L188"/>
      <c r="M188"/>
      <c r="N188"/>
      <c r="O188"/>
      <c r="P188"/>
    </row>
    <row r="189" spans="1:16">
      <c r="A189" s="1074"/>
      <c r="B189" s="1078"/>
      <c r="C189" s="1077"/>
      <c r="D189" s="1077"/>
      <c r="E189" s="991"/>
      <c r="F189" s="991"/>
      <c r="L189"/>
      <c r="M189"/>
      <c r="N189"/>
      <c r="O189"/>
      <c r="P189"/>
    </row>
    <row r="190" spans="1:16">
      <c r="A190" s="1074"/>
      <c r="B190" s="1078"/>
      <c r="C190" s="1077"/>
      <c r="D190" s="1077"/>
      <c r="E190" s="991"/>
      <c r="F190" s="991"/>
      <c r="L190"/>
      <c r="M190"/>
      <c r="N190"/>
      <c r="O190"/>
      <c r="P190"/>
    </row>
    <row r="191" spans="1:16">
      <c r="A191" s="1074"/>
      <c r="B191" s="1078"/>
      <c r="C191" s="1077"/>
      <c r="D191" s="1077"/>
      <c r="E191" s="991"/>
      <c r="F191" s="991"/>
      <c r="L191"/>
      <c r="M191"/>
      <c r="N191"/>
      <c r="O191"/>
      <c r="P191"/>
    </row>
  </sheetData>
  <sheetProtection password="C844" sheet="1" objects="1" scenarios="1" selectLockedCells="1"/>
  <mergeCells count="1">
    <mergeCell ref="B2:F2"/>
  </mergeCells>
  <pageMargins left="0.70866141732283472" right="0.70866141732283472" top="0.74803149606299213" bottom="0.74803149606299213" header="0.31496062992125984" footer="0.31496062992125984"/>
  <pageSetup paperSize="9" scale="95" orientation="portrait" r:id="rId1"/>
  <headerFooter>
    <oddHeader>&amp;L&amp;"Arial,Regular"&amp;6MAPA 4 - ELEKTROTEHNIČKI PROJEKT&amp;C&amp;"Arial,Regular"&amp;6REKONSTRUKCIJA DIJELA ULICE PUT STANOVA U ZADRU</oddHeader>
    <oddFooter>&amp;L&amp;"Arial,Regular"&amp;6ALEN INŽENJERING d.o.o. - ZADAR  -  T.D. 27-G-IZ/2018 - lipanj 2018</oddFooter>
  </headerFooter>
  <rowBreaks count="5" manualBreakCount="5">
    <brk id="50" max="5" man="1"/>
    <brk id="74" max="5" man="1"/>
    <brk id="94" max="5" man="1"/>
    <brk id="124" max="16383" man="1"/>
    <brk id="14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view="pageBreakPreview" topLeftCell="A2" zoomScaleNormal="100" zoomScaleSheetLayoutView="100" workbookViewId="0">
      <selection activeCell="A5" sqref="A1:XFD1048576"/>
    </sheetView>
  </sheetViews>
  <sheetFormatPr defaultRowHeight="12.75"/>
  <cols>
    <col min="1" max="1" width="2.7109375" style="1196" bestFit="1" customWidth="1"/>
    <col min="2" max="2" width="3" style="1196" customWidth="1"/>
    <col min="3" max="3" width="34.5703125" style="1196" customWidth="1"/>
    <col min="4" max="6" width="9.140625" style="1196"/>
    <col min="7" max="7" width="11.7109375" style="1196" bestFit="1" customWidth="1"/>
    <col min="8" max="16384" width="9.140625" style="1196"/>
  </cols>
  <sheetData>
    <row r="1" spans="1:19" s="1185" customFormat="1" ht="12" customHeight="1">
      <c r="A1" s="1296" t="s">
        <v>26</v>
      </c>
      <c r="B1" s="1296"/>
      <c r="C1" s="1296"/>
      <c r="D1" s="1296"/>
      <c r="E1" s="1296"/>
      <c r="F1" s="1296"/>
      <c r="H1" s="1186" t="s">
        <v>328</v>
      </c>
      <c r="I1" s="1187"/>
      <c r="J1" s="1187"/>
      <c r="K1" s="1187"/>
      <c r="L1" s="1187"/>
    </row>
    <row r="2" spans="1:19" s="1185" customFormat="1" ht="12" customHeight="1">
      <c r="A2" s="1268" t="s">
        <v>59</v>
      </c>
      <c r="B2" s="1268"/>
      <c r="C2" s="1268"/>
      <c r="D2" s="1268"/>
      <c r="E2" s="1268"/>
      <c r="F2" s="1268"/>
      <c r="G2" s="1268"/>
      <c r="H2" s="1188"/>
      <c r="I2" s="1188"/>
      <c r="J2" s="1188"/>
      <c r="K2" s="1188"/>
      <c r="L2" s="1188"/>
      <c r="P2" s="1189"/>
      <c r="Q2" s="1190"/>
      <c r="S2" s="1191"/>
    </row>
    <row r="3" spans="1:19" s="1185" customFormat="1" ht="12" customHeight="1">
      <c r="A3" s="1297" t="s">
        <v>327</v>
      </c>
      <c r="B3" s="1297"/>
      <c r="C3" s="1297"/>
      <c r="D3" s="1297"/>
      <c r="E3" s="1297"/>
      <c r="F3" s="1297"/>
      <c r="G3" s="1192"/>
      <c r="H3" s="1193" t="s">
        <v>1054</v>
      </c>
      <c r="I3" s="1194"/>
      <c r="J3" s="1194"/>
      <c r="K3" s="1194"/>
      <c r="L3" s="1194"/>
      <c r="P3" s="1189"/>
      <c r="Q3" s="1190"/>
      <c r="S3" s="1191"/>
    </row>
    <row r="4" spans="1:19" s="1195" customFormat="1"/>
    <row r="5" spans="1:19" s="1195" customFormat="1"/>
    <row r="8" spans="1:19" s="1197" customFormat="1" ht="18">
      <c r="B8" s="1295" t="s">
        <v>504</v>
      </c>
      <c r="C8" s="1295"/>
      <c r="D8" s="1295"/>
      <c r="E8" s="1295"/>
      <c r="F8" s="1295"/>
      <c r="G8" s="1295"/>
    </row>
    <row r="9" spans="1:19" s="1197" customFormat="1" ht="15.75">
      <c r="D9" s="1304"/>
      <c r="E9" s="1304"/>
      <c r="F9" s="1198"/>
      <c r="G9" s="1199"/>
    </row>
    <row r="10" spans="1:19" s="1197" customFormat="1" ht="18">
      <c r="B10" s="1200"/>
      <c r="C10" s="1295" t="s">
        <v>505</v>
      </c>
      <c r="D10" s="1295"/>
      <c r="E10" s="1295"/>
      <c r="F10" s="1295"/>
      <c r="G10" s="1199"/>
    </row>
    <row r="11" spans="1:19" s="1197" customFormat="1" ht="18">
      <c r="D11" s="1200"/>
      <c r="E11" s="1200"/>
      <c r="F11" s="1198"/>
      <c r="G11" s="1201"/>
    </row>
    <row r="12" spans="1:19" s="1197" customFormat="1" ht="20.25">
      <c r="A12" s="1202"/>
      <c r="C12" s="1202"/>
      <c r="D12" s="1203"/>
      <c r="E12" s="1204"/>
      <c r="F12" s="1205"/>
      <c r="G12" s="1206"/>
    </row>
    <row r="13" spans="1:19" s="1197" customFormat="1" ht="15">
      <c r="A13" s="1207"/>
      <c r="C13" s="1207"/>
      <c r="D13" s="1208"/>
      <c r="E13" s="1209"/>
      <c r="F13" s="1210"/>
      <c r="G13" s="1211" t="s">
        <v>104</v>
      </c>
      <c r="I13" s="1212"/>
      <c r="J13" s="1201"/>
    </row>
    <row r="14" spans="1:19" s="1197" customFormat="1" ht="15">
      <c r="A14" s="1207"/>
      <c r="C14" s="1207"/>
      <c r="D14" s="1208"/>
      <c r="E14" s="1209"/>
      <c r="F14" s="1210"/>
      <c r="G14" s="1213"/>
      <c r="I14" s="1214"/>
    </row>
    <row r="15" spans="1:19" s="1197" customFormat="1" ht="15" customHeight="1">
      <c r="A15" s="1215" t="s">
        <v>493</v>
      </c>
      <c r="C15" s="1298" t="s">
        <v>494</v>
      </c>
      <c r="D15" s="1298"/>
      <c r="E15" s="1216"/>
      <c r="F15" s="1205"/>
      <c r="G15" s="1217">
        <f>'1 cesta'!G644</f>
        <v>0</v>
      </c>
      <c r="I15" s="1218"/>
      <c r="J15" s="1219"/>
      <c r="K15" s="1214"/>
      <c r="M15" s="1214"/>
    </row>
    <row r="16" spans="1:19" s="1197" customFormat="1" ht="15">
      <c r="A16" s="1215"/>
      <c r="C16" s="1220"/>
      <c r="D16" s="1305"/>
      <c r="E16" s="1305"/>
      <c r="F16" s="1205"/>
      <c r="G16" s="1221"/>
      <c r="I16" s="1212"/>
      <c r="J16" s="1222"/>
      <c r="K16" s="1214"/>
      <c r="L16" s="1223"/>
      <c r="M16" s="1214"/>
    </row>
    <row r="17" spans="1:13" s="1197" customFormat="1" ht="15" customHeight="1">
      <c r="A17" s="1215" t="s">
        <v>495</v>
      </c>
      <c r="C17" s="1298" t="s">
        <v>496</v>
      </c>
      <c r="D17" s="1298"/>
      <c r="E17" s="1216"/>
      <c r="F17" s="1205"/>
      <c r="G17" s="1224">
        <f>'2 odvodnja'!G406</f>
        <v>0</v>
      </c>
      <c r="I17" s="1218"/>
      <c r="J17" s="1219"/>
      <c r="K17" s="1214"/>
      <c r="L17" s="1214"/>
      <c r="M17" s="1225"/>
    </row>
    <row r="18" spans="1:13" s="1197" customFormat="1" ht="14.25">
      <c r="A18" s="1226"/>
      <c r="D18" s="1227"/>
      <c r="E18" s="1214"/>
      <c r="F18" s="1198"/>
      <c r="G18" s="1221"/>
      <c r="I18" s="1228"/>
    </row>
    <row r="19" spans="1:13" s="1197" customFormat="1" ht="15" customHeight="1">
      <c r="A19" s="1215">
        <v>3</v>
      </c>
      <c r="C19" s="1298" t="s">
        <v>497</v>
      </c>
      <c r="D19" s="1298"/>
      <c r="E19" s="1229"/>
      <c r="F19" s="1205"/>
      <c r="G19" s="1224">
        <f>'3 voda'!F355</f>
        <v>0</v>
      </c>
      <c r="I19" s="1218"/>
    </row>
    <row r="20" spans="1:13" s="1197" customFormat="1" ht="14.25">
      <c r="A20" s="1226"/>
      <c r="D20" s="1227"/>
      <c r="E20" s="1230"/>
      <c r="F20" s="1198"/>
      <c r="G20" s="1221"/>
      <c r="I20" s="1228"/>
    </row>
    <row r="21" spans="1:13" s="1197" customFormat="1" ht="12.75" customHeight="1">
      <c r="A21" s="1215" t="s">
        <v>498</v>
      </c>
      <c r="C21" s="1298" t="s">
        <v>499</v>
      </c>
      <c r="D21" s="1298"/>
      <c r="E21" s="1216"/>
      <c r="F21" s="1205"/>
      <c r="G21" s="1217">
        <f>'4 elektro'!F159</f>
        <v>0</v>
      </c>
      <c r="I21" s="1218"/>
    </row>
    <row r="22" spans="1:13" s="1197" customFormat="1" ht="14.25">
      <c r="A22" s="1226"/>
      <c r="D22" s="1227"/>
      <c r="E22" s="1230"/>
      <c r="F22" s="1198"/>
      <c r="G22" s="1221"/>
      <c r="I22" s="1228"/>
    </row>
    <row r="23" spans="1:13" s="1197" customFormat="1">
      <c r="A23" s="1202"/>
      <c r="C23" s="1202"/>
      <c r="D23" s="1208"/>
      <c r="E23" s="1230"/>
      <c r="F23" s="1205"/>
      <c r="G23" s="1221"/>
    </row>
    <row r="24" spans="1:13" s="1197" customFormat="1" ht="15">
      <c r="A24" s="1202"/>
      <c r="C24" s="1299" t="s">
        <v>501</v>
      </c>
      <c r="D24" s="1300"/>
      <c r="E24" s="1300"/>
      <c r="F24" s="1231"/>
      <c r="G24" s="1217">
        <f>SUM(G15,G17,G19,G21)</f>
        <v>0</v>
      </c>
      <c r="I24" s="1218"/>
    </row>
    <row r="25" spans="1:13" s="1197" customFormat="1">
      <c r="D25" s="1227"/>
      <c r="E25" s="1230"/>
      <c r="F25" s="1198"/>
      <c r="G25" s="1221"/>
    </row>
    <row r="26" spans="1:13" s="1197" customFormat="1" ht="15" customHeight="1">
      <c r="A26" s="1197" t="s">
        <v>105</v>
      </c>
      <c r="C26" s="1301" t="s">
        <v>502</v>
      </c>
      <c r="D26" s="1302"/>
      <c r="E26" s="1232"/>
      <c r="F26" s="1231"/>
      <c r="G26" s="1233">
        <f>0.25*G24</f>
        <v>0</v>
      </c>
      <c r="I26" s="1221"/>
      <c r="J26" s="1234"/>
      <c r="K26" s="1303"/>
      <c r="L26" s="1303"/>
    </row>
    <row r="27" spans="1:13" s="1197" customFormat="1">
      <c r="D27" s="1227"/>
      <c r="E27" s="1230"/>
      <c r="F27" s="1198"/>
      <c r="G27" s="1221"/>
      <c r="I27" s="1199"/>
      <c r="J27" s="1219"/>
    </row>
    <row r="28" spans="1:13" s="1236" customFormat="1" ht="12.75" customHeight="1">
      <c r="A28" s="1235"/>
      <c r="C28" s="1293" t="s">
        <v>503</v>
      </c>
      <c r="D28" s="1294"/>
      <c r="E28" s="1294"/>
      <c r="F28" s="1237"/>
      <c r="G28" s="1238">
        <f>SUM(G24:G26)</f>
        <v>0</v>
      </c>
      <c r="I28" s="1239"/>
    </row>
    <row r="29" spans="1:13" s="1197" customFormat="1">
      <c r="D29" s="1227"/>
      <c r="E29" s="1230"/>
      <c r="F29" s="1198"/>
      <c r="G29" s="1199"/>
    </row>
    <row r="30" spans="1:13" s="1197" customFormat="1">
      <c r="D30" s="1227"/>
      <c r="E30" s="1230"/>
      <c r="F30" s="1198"/>
      <c r="G30" s="1199"/>
    </row>
  </sheetData>
  <sheetProtection password="C844" sheet="1" objects="1" scenarios="1" selectLockedCells="1" selectUnlockedCells="1"/>
  <mergeCells count="15">
    <mergeCell ref="K26:L26"/>
    <mergeCell ref="D9:E9"/>
    <mergeCell ref="C15:D15"/>
    <mergeCell ref="D16:E16"/>
    <mergeCell ref="C17:D17"/>
    <mergeCell ref="C28:E28"/>
    <mergeCell ref="B8:G8"/>
    <mergeCell ref="C10:F10"/>
    <mergeCell ref="A1:F1"/>
    <mergeCell ref="A2:G2"/>
    <mergeCell ref="A3:F3"/>
    <mergeCell ref="C19:D19"/>
    <mergeCell ref="C21:D21"/>
    <mergeCell ref="C24:E24"/>
    <mergeCell ref="C26:D26"/>
  </mergeCells>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CESTA_opce napomene</vt:lpstr>
      <vt:lpstr>1 cesta</vt:lpstr>
      <vt:lpstr>2 odvodnja</vt:lpstr>
      <vt:lpstr>3 voda - opce napomene</vt:lpstr>
      <vt:lpstr>3 voda</vt:lpstr>
      <vt:lpstr>4 elektro</vt:lpstr>
      <vt:lpstr>5 sveukupna rek</vt:lpstr>
      <vt:lpstr>'1 cesta'!Print_Area</vt:lpstr>
      <vt:lpstr>'1 CESTA_opce napomene'!Print_Area</vt:lpstr>
      <vt:lpstr>'2 odvodnja'!Print_Area</vt:lpstr>
      <vt:lpstr>'3 voda'!Print_Area</vt:lpstr>
      <vt:lpstr>'4 elektro'!Print_Area</vt:lpstr>
      <vt:lpstr>'5 sveukupna rek'!Print_Area</vt:lpstr>
      <vt:lpstr>'1 cesta'!Print_Titles</vt:lpstr>
      <vt:lpstr>'1 CESTA_opce napomene'!Print_Titles</vt:lpstr>
      <vt:lpstr>'2 odvodnja'!Print_Titles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Mario Živković</cp:lastModifiedBy>
  <cp:lastPrinted>2018-07-16T06:43:24Z</cp:lastPrinted>
  <dcterms:created xsi:type="dcterms:W3CDTF">1997-07-08T12:11:51Z</dcterms:created>
  <dcterms:modified xsi:type="dcterms:W3CDTF">2018-07-16T09:09:47Z</dcterms:modified>
</cp:coreProperties>
</file>