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5" yWindow="-75" windowWidth="12630" windowHeight="12390" tabRatio="619"/>
  </bookViews>
  <sheets>
    <sheet name="1 CESTA_opce napomene" sheetId="5" r:id="rId1"/>
    <sheet name="1 cesta" sheetId="12" r:id="rId2"/>
    <sheet name="2 odvodnja" sheetId="13" r:id="rId3"/>
    <sheet name="3 voda - opce napomene" sheetId="14" r:id="rId4"/>
    <sheet name="3 voda" sheetId="15" r:id="rId5"/>
    <sheet name="4 elektro" sheetId="16" r:id="rId6"/>
    <sheet name="5 sveukupna rek" sheetId="17" r:id="rId7"/>
  </sheets>
  <definedNames>
    <definedName name="_xlnm.Print_Area" localSheetId="1">'1 cesta'!$A$1:$G$655</definedName>
    <definedName name="_xlnm.Print_Area" localSheetId="0">'1 CESTA_opce napomene'!$A$1:$D$31</definedName>
    <definedName name="_xlnm.Print_Area" localSheetId="2">'2 odvodnja'!$A$1:$G$411</definedName>
    <definedName name="_xlnm.Print_Area" localSheetId="4">'3 voda'!$A$1:$F$360</definedName>
    <definedName name="_xlnm.Print_Area" localSheetId="5">'4 elektro'!$A$1:$F$164</definedName>
    <definedName name="_xlnm.Print_Area" localSheetId="6">'5 sveukupna rek'!$A$1:$H$46</definedName>
    <definedName name="_xlnm.Print_Titles" localSheetId="1">'1 cesta'!$1:$6</definedName>
    <definedName name="_xlnm.Print_Titles" localSheetId="0">'1 CESTA_opce napomene'!$1:$5</definedName>
    <definedName name="_xlnm.Print_Titles" localSheetId="2">'2 odvodnja'!$1:$5</definedName>
  </definedNames>
  <calcPr calcId="145621"/>
</workbook>
</file>

<file path=xl/calcChain.xml><?xml version="1.0" encoding="utf-8"?>
<calcChain xmlns="http://schemas.openxmlformats.org/spreadsheetml/2006/main">
  <c r="F9" i="16" l="1"/>
  <c r="F145" i="16" l="1"/>
  <c r="F143" i="16"/>
  <c r="F141" i="16"/>
  <c r="F139" i="16"/>
  <c r="F137" i="16"/>
  <c r="F135" i="16"/>
  <c r="F121" i="16"/>
  <c r="F119" i="16"/>
  <c r="F117" i="16"/>
  <c r="F95" i="16"/>
  <c r="F91" i="16"/>
  <c r="F89" i="16"/>
  <c r="F87" i="16"/>
  <c r="F85" i="16"/>
  <c r="F83" i="16"/>
  <c r="F81" i="16"/>
  <c r="F79" i="16"/>
  <c r="F77" i="16"/>
  <c r="F73" i="16"/>
  <c r="F71" i="16"/>
  <c r="F69" i="16"/>
  <c r="F67" i="16"/>
  <c r="F65" i="16"/>
  <c r="F63" i="16"/>
  <c r="F61" i="16"/>
  <c r="F59" i="16"/>
  <c r="F57" i="16"/>
  <c r="F55" i="16"/>
  <c r="F53" i="16"/>
  <c r="F47" i="16"/>
  <c r="F45" i="16"/>
  <c r="F43" i="16"/>
  <c r="F41" i="16"/>
  <c r="F39" i="16"/>
  <c r="F35" i="16"/>
  <c r="F33" i="16"/>
  <c r="F31" i="16"/>
  <c r="F29" i="16"/>
  <c r="F27" i="16"/>
  <c r="F25" i="16"/>
  <c r="F23" i="16"/>
  <c r="F21" i="16"/>
  <c r="F19" i="16"/>
  <c r="F17" i="16"/>
  <c r="F15" i="16"/>
  <c r="F13" i="16"/>
  <c r="F11" i="16"/>
  <c r="F147" i="16" l="1"/>
  <c r="F157" i="16" s="1"/>
  <c r="F123" i="16"/>
  <c r="F155" i="16" s="1"/>
  <c r="F49" i="16"/>
  <c r="F153" i="16" s="1"/>
  <c r="F159" i="16" l="1"/>
  <c r="G21" i="17" s="1"/>
  <c r="F327" i="15"/>
  <c r="F329" i="15" s="1"/>
  <c r="F351" i="15" s="1"/>
  <c r="F319" i="15"/>
  <c r="F314" i="15"/>
  <c r="F306" i="15"/>
  <c r="F298" i="15"/>
  <c r="F297" i="15"/>
  <c r="F294" i="15"/>
  <c r="F291" i="15"/>
  <c r="F288" i="15"/>
  <c r="F287" i="15"/>
  <c r="F283" i="15"/>
  <c r="F280" i="15"/>
  <c r="F277" i="15"/>
  <c r="F273" i="15"/>
  <c r="F269" i="15"/>
  <c r="F265" i="15"/>
  <c r="F261" i="15"/>
  <c r="F252" i="15"/>
  <c r="F251" i="15"/>
  <c r="F250" i="15"/>
  <c r="F242" i="15"/>
  <c r="F241" i="15"/>
  <c r="F240" i="15"/>
  <c r="F234" i="15"/>
  <c r="F231" i="15"/>
  <c r="F230" i="15"/>
  <c r="F229" i="15"/>
  <c r="F228" i="15"/>
  <c r="F225" i="15"/>
  <c r="F224" i="15"/>
  <c r="F223" i="15"/>
  <c r="F222" i="15"/>
  <c r="F219" i="15"/>
  <c r="F218" i="15"/>
  <c r="F217" i="15"/>
  <c r="F216" i="15"/>
  <c r="F213" i="15"/>
  <c r="F212" i="15"/>
  <c r="F211" i="15"/>
  <c r="F210" i="15"/>
  <c r="F207" i="15"/>
  <c r="F202" i="15"/>
  <c r="F201" i="15"/>
  <c r="F198" i="15"/>
  <c r="F197" i="15"/>
  <c r="F192" i="15"/>
  <c r="F189" i="15"/>
  <c r="F183" i="15"/>
  <c r="F182" i="15"/>
  <c r="F179" i="15"/>
  <c r="F178" i="15"/>
  <c r="F171" i="15"/>
  <c r="F170" i="15"/>
  <c r="F167" i="15"/>
  <c r="F166" i="15"/>
  <c r="F159" i="15"/>
  <c r="F157" i="15"/>
  <c r="F155" i="15"/>
  <c r="F153" i="15"/>
  <c r="F151" i="15"/>
  <c r="F149" i="15"/>
  <c r="F147" i="15"/>
  <c r="F145" i="15"/>
  <c r="F143" i="15"/>
  <c r="F141" i="15"/>
  <c r="F139" i="15"/>
  <c r="F137" i="15"/>
  <c r="F135" i="15"/>
  <c r="F133" i="15"/>
  <c r="F131" i="15"/>
  <c r="F129" i="15"/>
  <c r="F127" i="15"/>
  <c r="F125" i="15"/>
  <c r="F123" i="15"/>
  <c r="F121" i="15"/>
  <c r="F119" i="15"/>
  <c r="F117" i="15"/>
  <c r="F115" i="15"/>
  <c r="F113" i="15"/>
  <c r="F108" i="15"/>
  <c r="D104" i="15"/>
  <c r="D103" i="15"/>
  <c r="F102" i="15"/>
  <c r="F99" i="15"/>
  <c r="F98" i="15"/>
  <c r="F97" i="15"/>
  <c r="F80" i="15"/>
  <c r="F77" i="15"/>
  <c r="F74" i="15"/>
  <c r="F70" i="15"/>
  <c r="F66" i="15"/>
  <c r="F62" i="15"/>
  <c r="F57" i="15"/>
  <c r="F53" i="15"/>
  <c r="F50" i="15"/>
  <c r="F45" i="15"/>
  <c r="F32" i="15"/>
  <c r="F24" i="15"/>
  <c r="F19" i="15"/>
  <c r="F18" i="15"/>
  <c r="F17" i="15"/>
  <c r="F16" i="15"/>
  <c r="F15" i="15"/>
  <c r="F14" i="15"/>
  <c r="F300" i="15" l="1"/>
  <c r="F347" i="15" s="1"/>
  <c r="F161" i="16"/>
  <c r="F163" i="16" s="1"/>
  <c r="F34" i="15"/>
  <c r="F339" i="15" s="1"/>
  <c r="F82" i="15"/>
  <c r="F341" i="15" s="1"/>
  <c r="F103" i="15"/>
  <c r="F104" i="15"/>
  <c r="F254" i="15"/>
  <c r="F345" i="15" s="1"/>
  <c r="F321" i="15"/>
  <c r="F349" i="15" s="1"/>
  <c r="F244" i="15" l="1"/>
  <c r="F343" i="15" s="1"/>
  <c r="F355" i="15" s="1"/>
  <c r="G19" i="17" s="1"/>
  <c r="G389" i="13"/>
  <c r="G388" i="13"/>
  <c r="G387" i="13"/>
  <c r="G385" i="13"/>
  <c r="G377" i="13"/>
  <c r="G372" i="13"/>
  <c r="G369" i="13"/>
  <c r="G368" i="13"/>
  <c r="G365" i="13"/>
  <c r="G364" i="13"/>
  <c r="G354" i="13"/>
  <c r="G351" i="13"/>
  <c r="G348" i="13"/>
  <c r="G347" i="13"/>
  <c r="G344" i="13"/>
  <c r="G340" i="13"/>
  <c r="G322" i="13"/>
  <c r="G318" i="13"/>
  <c r="G314" i="13"/>
  <c r="G296" i="13"/>
  <c r="G293" i="13"/>
  <c r="G283" i="13"/>
  <c r="G282" i="13"/>
  <c r="G279" i="13"/>
  <c r="G278" i="13"/>
  <c r="G268" i="13"/>
  <c r="G249" i="13"/>
  <c r="G246" i="13"/>
  <c r="G239" i="13"/>
  <c r="G236" i="13"/>
  <c r="G235" i="13"/>
  <c r="G228" i="13"/>
  <c r="G227" i="13"/>
  <c r="G221" i="13"/>
  <c r="G206" i="13"/>
  <c r="G200" i="13"/>
  <c r="G193" i="13"/>
  <c r="G183" i="13"/>
  <c r="G176" i="13"/>
  <c r="G168" i="13"/>
  <c r="G154" i="13"/>
  <c r="G153" i="13"/>
  <c r="G152" i="13"/>
  <c r="G151" i="13"/>
  <c r="G150" i="13"/>
  <c r="G149" i="13"/>
  <c r="G141" i="13"/>
  <c r="G134" i="13"/>
  <c r="G133" i="13"/>
  <c r="G132" i="13"/>
  <c r="G131" i="13"/>
  <c r="G130" i="13"/>
  <c r="G120" i="13"/>
  <c r="G119" i="13"/>
  <c r="G118" i="13"/>
  <c r="G117" i="13"/>
  <c r="G116" i="13"/>
  <c r="G115" i="13"/>
  <c r="G114" i="13"/>
  <c r="G103" i="13"/>
  <c r="G102" i="13"/>
  <c r="G101" i="13"/>
  <c r="G100" i="13"/>
  <c r="G99" i="13"/>
  <c r="G89" i="13"/>
  <c r="G88" i="13"/>
  <c r="G87" i="13"/>
  <c r="G86" i="13"/>
  <c r="G85" i="13"/>
  <c r="G84" i="13"/>
  <c r="G77" i="13"/>
  <c r="G70" i="13"/>
  <c r="G62" i="13"/>
  <c r="G61" i="13"/>
  <c r="G53" i="13"/>
  <c r="G52" i="13"/>
  <c r="G50" i="13"/>
  <c r="G33" i="13"/>
  <c r="G26" i="13"/>
  <c r="G25" i="13"/>
  <c r="G24" i="13"/>
  <c r="G22" i="13"/>
  <c r="F357" i="15" l="1"/>
  <c r="F359" i="15" s="1"/>
  <c r="G35" i="13"/>
  <c r="G399" i="13" s="1"/>
  <c r="G208" i="13"/>
  <c r="G401" i="13" s="1"/>
  <c r="G252" i="13"/>
  <c r="G402" i="13" s="1"/>
  <c r="G324" i="13"/>
  <c r="G403" i="13" s="1"/>
  <c r="G391" i="13"/>
  <c r="G404" i="13" s="1"/>
  <c r="G157" i="13"/>
  <c r="G400" i="13" s="1"/>
  <c r="G406" i="13" l="1"/>
  <c r="G17" i="17" s="1"/>
  <c r="G498" i="12"/>
  <c r="G497" i="12"/>
  <c r="G496" i="12"/>
  <c r="G495" i="12"/>
  <c r="G493" i="12"/>
  <c r="G492" i="12"/>
  <c r="G491" i="12"/>
  <c r="G490" i="12"/>
  <c r="G488" i="12"/>
  <c r="G487" i="12"/>
  <c r="G486" i="12"/>
  <c r="G485" i="12"/>
  <c r="S478" i="12"/>
  <c r="T478" i="12" s="1"/>
  <c r="G478" i="12"/>
  <c r="G472" i="12"/>
  <c r="G223" i="12"/>
  <c r="S111" i="12"/>
  <c r="G111" i="12"/>
  <c r="G408" i="13" l="1"/>
  <c r="G411" i="13" s="1"/>
  <c r="G501" i="12"/>
  <c r="S394" i="12"/>
  <c r="G394" i="12"/>
  <c r="S393" i="12"/>
  <c r="G393" i="12"/>
  <c r="S195" i="12"/>
  <c r="G195" i="12"/>
  <c r="S194" i="12"/>
  <c r="G194" i="12"/>
  <c r="S174" i="12"/>
  <c r="G174" i="12"/>
  <c r="S173" i="12"/>
  <c r="G173" i="12"/>
  <c r="G359" i="12" l="1"/>
  <c r="S116" i="12"/>
  <c r="G116" i="12"/>
  <c r="S153" i="12" l="1"/>
  <c r="G153" i="12"/>
  <c r="S106" i="12"/>
  <c r="G106" i="12"/>
  <c r="S163" i="12"/>
  <c r="G163" i="12"/>
  <c r="S184" i="12"/>
  <c r="G184" i="12"/>
  <c r="S183" i="12"/>
  <c r="G183" i="12"/>
  <c r="S162" i="12"/>
  <c r="G162" i="12"/>
  <c r="S190" i="12"/>
  <c r="G190" i="12"/>
  <c r="S169" i="12"/>
  <c r="G169" i="12"/>
  <c r="S189" i="12"/>
  <c r="G189" i="12"/>
  <c r="S168" i="12"/>
  <c r="G168" i="12"/>
  <c r="S167" i="12"/>
  <c r="G167" i="12"/>
  <c r="S187" i="12"/>
  <c r="G187" i="12"/>
  <c r="S186" i="12"/>
  <c r="G186" i="12"/>
  <c r="S165" i="12"/>
  <c r="G165" i="12"/>
  <c r="S166" i="12"/>
  <c r="G166" i="12"/>
  <c r="S178" i="12"/>
  <c r="G178" i="12"/>
  <c r="S199" i="12"/>
  <c r="G199" i="12"/>
  <c r="S193" i="12"/>
  <c r="G193" i="12"/>
  <c r="S172" i="12"/>
  <c r="G172" i="12"/>
  <c r="S171" i="12"/>
  <c r="G171" i="12"/>
  <c r="S192" i="12"/>
  <c r="G192" i="12"/>
  <c r="S170" i="12"/>
  <c r="G170" i="12"/>
  <c r="S191" i="12"/>
  <c r="G191" i="12"/>
  <c r="S185" i="12"/>
  <c r="G185" i="12"/>
  <c r="S152" i="12"/>
  <c r="G152" i="12"/>
  <c r="S164" i="12"/>
  <c r="G164" i="12"/>
  <c r="S198" i="12" l="1"/>
  <c r="G198" i="12"/>
  <c r="S177" i="12"/>
  <c r="G177" i="12"/>
  <c r="S201" i="12"/>
  <c r="G201" i="12"/>
  <c r="S180" i="12"/>
  <c r="G180" i="12"/>
  <c r="S200" i="12"/>
  <c r="G200" i="12"/>
  <c r="S179" i="12"/>
  <c r="G179" i="12"/>
  <c r="S197" i="12" l="1"/>
  <c r="G197" i="12"/>
  <c r="G176" i="12"/>
  <c r="S176" i="12"/>
  <c r="S196" i="12" l="1"/>
  <c r="G196" i="12"/>
  <c r="S175" i="12"/>
  <c r="G175" i="12"/>
  <c r="G75" i="12"/>
  <c r="S44" i="12" l="1"/>
  <c r="G44" i="12"/>
  <c r="S35" i="12"/>
  <c r="G35" i="12"/>
  <c r="S34" i="12"/>
  <c r="G34" i="12"/>
  <c r="S27" i="12"/>
  <c r="G27" i="12"/>
  <c r="S26" i="12"/>
  <c r="G26" i="12"/>
  <c r="S28" i="12"/>
  <c r="G28" i="12"/>
  <c r="G33" i="12"/>
  <c r="G25" i="12"/>
  <c r="S64" i="12"/>
  <c r="G64" i="12"/>
  <c r="S65" i="12"/>
  <c r="G65" i="12"/>
  <c r="S32" i="12"/>
  <c r="G32" i="12"/>
  <c r="S24" i="12"/>
  <c r="G24" i="12"/>
  <c r="S31" i="12"/>
  <c r="G31" i="12"/>
  <c r="S23" i="12"/>
  <c r="G23" i="12"/>
  <c r="S36" i="12"/>
  <c r="G36" i="12"/>
  <c r="S429" i="12" l="1"/>
  <c r="T429" i="12" s="1"/>
  <c r="G429" i="12"/>
  <c r="G244" i="12"/>
  <c r="G242" i="12"/>
  <c r="G240" i="12"/>
  <c r="G236" i="12"/>
  <c r="G235" i="12" l="1"/>
  <c r="G241" i="12"/>
  <c r="G239" i="12"/>
  <c r="G247" i="12"/>
  <c r="G246" i="12"/>
  <c r="S541" i="12" l="1"/>
  <c r="G541" i="12"/>
  <c r="S545" i="12"/>
  <c r="G545" i="12"/>
  <c r="S546" i="12"/>
  <c r="G546" i="12"/>
  <c r="S540" i="12"/>
  <c r="G540" i="12"/>
  <c r="S543" i="12"/>
  <c r="G543" i="12"/>
  <c r="S593" i="12"/>
  <c r="G593" i="12"/>
  <c r="S591" i="12"/>
  <c r="G591" i="12"/>
  <c r="G604" i="12" l="1"/>
  <c r="S459" i="12" l="1"/>
  <c r="G459" i="12"/>
  <c r="S110" i="12"/>
  <c r="G110" i="12"/>
  <c r="G257" i="12" l="1"/>
  <c r="G254" i="12"/>
  <c r="Q408" i="12"/>
  <c r="G408" i="12"/>
  <c r="G365" i="12"/>
  <c r="G352" i="12"/>
  <c r="G237" i="12"/>
  <c r="G234" i="12"/>
  <c r="G212" i="12"/>
  <c r="G209" i="12"/>
  <c r="G124" i="12"/>
  <c r="G245" i="12" l="1"/>
  <c r="Q510" i="12" l="1"/>
  <c r="G510" i="12"/>
  <c r="G509" i="12"/>
  <c r="Q509" i="12" l="1"/>
  <c r="G522" i="12"/>
  <c r="G526" i="12"/>
  <c r="S514" i="12"/>
  <c r="T514" i="12" s="1"/>
  <c r="G514" i="12"/>
  <c r="G516" i="12" s="1"/>
  <c r="S428" i="12"/>
  <c r="T428" i="12" s="1"/>
  <c r="G428" i="12"/>
  <c r="G109" i="12"/>
  <c r="G460" i="12"/>
  <c r="S108" i="12"/>
  <c r="G108" i="12"/>
  <c r="S107" i="12"/>
  <c r="G107" i="12"/>
  <c r="G105" i="12"/>
  <c r="S105" i="12"/>
  <c r="S145" i="12"/>
  <c r="G145" i="12"/>
  <c r="S60" i="12"/>
  <c r="G60" i="12"/>
  <c r="G458" i="12"/>
  <c r="S449" i="12"/>
  <c r="G449" i="12"/>
  <c r="S448" i="12"/>
  <c r="G448" i="12"/>
  <c r="S447" i="12"/>
  <c r="G447" i="12"/>
  <c r="S331" i="12"/>
  <c r="T331" i="12" s="1"/>
  <c r="G331" i="12"/>
  <c r="S377" i="12"/>
  <c r="U377" i="12" s="1"/>
  <c r="G377" i="12"/>
  <c r="S581" i="12"/>
  <c r="T581" i="12" s="1"/>
  <c r="G581" i="12"/>
  <c r="S544" i="12"/>
  <c r="G544" i="12"/>
  <c r="G50" i="12"/>
  <c r="G62" i="12"/>
  <c r="G63" i="12"/>
  <c r="G70" i="12"/>
  <c r="G82" i="12"/>
  <c r="G87" i="12"/>
  <c r="G94" i="12"/>
  <c r="G95" i="12"/>
  <c r="G96" i="12"/>
  <c r="G97" i="12"/>
  <c r="G104" i="12"/>
  <c r="G133" i="12"/>
  <c r="G137" i="12"/>
  <c r="G144" i="12"/>
  <c r="G188" i="12"/>
  <c r="G217" i="12"/>
  <c r="G229" i="12"/>
  <c r="G263" i="12"/>
  <c r="G268" i="12"/>
  <c r="G274" i="12"/>
  <c r="G290" i="12"/>
  <c r="G297" i="12"/>
  <c r="G298" i="12"/>
  <c r="G299" i="12"/>
  <c r="G304" i="12"/>
  <c r="G309" i="12"/>
  <c r="G314" i="12"/>
  <c r="G318" i="12"/>
  <c r="G340" i="12"/>
  <c r="G346" i="12"/>
  <c r="G376" i="12"/>
  <c r="G378" i="12"/>
  <c r="G384" i="12"/>
  <c r="G401" i="12"/>
  <c r="G414" i="12"/>
  <c r="G420" i="12"/>
  <c r="G434" i="12"/>
  <c r="G435" i="12"/>
  <c r="G438" i="12"/>
  <c r="G444" i="12"/>
  <c r="G542" i="12"/>
  <c r="G547" i="12"/>
  <c r="G555" i="12"/>
  <c r="G557" i="12"/>
  <c r="G559" i="12"/>
  <c r="G561" i="12"/>
  <c r="G569" i="12"/>
  <c r="G571" i="12"/>
  <c r="G579" i="12"/>
  <c r="G589" i="12"/>
  <c r="G607" i="12" s="1"/>
  <c r="G623" i="12"/>
  <c r="G626" i="12" s="1"/>
  <c r="G643" i="12" s="1"/>
  <c r="S280" i="12"/>
  <c r="G280" i="12"/>
  <c r="S274" i="12"/>
  <c r="G446" i="12"/>
  <c r="G445" i="12"/>
  <c r="G14" i="12"/>
  <c r="R292" i="12"/>
  <c r="S401" i="12"/>
  <c r="T401" i="12" s="1"/>
  <c r="S340" i="12"/>
  <c r="T340" i="12" s="1"/>
  <c r="S346" i="12"/>
  <c r="T346" i="12" s="1"/>
  <c r="S298" i="12"/>
  <c r="U298" i="12" s="1"/>
  <c r="S318" i="12"/>
  <c r="T318" i="12" s="1"/>
  <c r="S434" i="12"/>
  <c r="U434" i="12" s="1"/>
  <c r="S420" i="12"/>
  <c r="T420" i="12" s="1"/>
  <c r="S414" i="12"/>
  <c r="T414" i="12" s="1"/>
  <c r="S438" i="12"/>
  <c r="T438" i="12" s="1"/>
  <c r="S314" i="12"/>
  <c r="T314" i="12" s="1"/>
  <c r="S304" i="12"/>
  <c r="T304" i="12" s="1"/>
  <c r="S290" i="12"/>
  <c r="T290" i="12" s="1"/>
  <c r="U290" i="12" s="1"/>
  <c r="T137" i="12"/>
  <c r="S188" i="12"/>
  <c r="T501" i="12"/>
  <c r="S229" i="12"/>
  <c r="T229" i="12" s="1"/>
  <c r="S82" i="12"/>
  <c r="S70" i="12"/>
  <c r="S50" i="12"/>
  <c r="T50" i="12" s="1"/>
  <c r="S384" i="12"/>
  <c r="T384" i="12" s="1"/>
  <c r="S376" i="12"/>
  <c r="U376" i="12" s="1"/>
  <c r="T375" i="12"/>
  <c r="Q133" i="12"/>
  <c r="S133" i="12" s="1"/>
  <c r="T133" i="12" s="1"/>
  <c r="S62" i="12"/>
  <c r="S63" i="12"/>
  <c r="S104" i="12"/>
  <c r="S144" i="12"/>
  <c r="S542" i="12"/>
  <c r="S547" i="12"/>
  <c r="S571" i="12"/>
  <c r="T571" i="12" s="1"/>
  <c r="S569" i="12"/>
  <c r="T569" i="12" s="1"/>
  <c r="S561" i="12"/>
  <c r="T561" i="12" s="1"/>
  <c r="S555" i="12"/>
  <c r="T555" i="12" s="1"/>
  <c r="S557" i="12"/>
  <c r="T557" i="12" s="1"/>
  <c r="S559" i="12"/>
  <c r="T559" i="12" s="1"/>
  <c r="S579" i="12"/>
  <c r="T579" i="12" s="1"/>
  <c r="S297" i="12"/>
  <c r="U297" i="12" s="1"/>
  <c r="S435" i="12"/>
  <c r="U435" i="12" s="1"/>
  <c r="S96" i="12"/>
  <c r="S589" i="12"/>
  <c r="S94" i="12"/>
  <c r="S623" i="12"/>
  <c r="S446" i="12"/>
  <c r="S445" i="12"/>
  <c r="S444" i="12"/>
  <c r="V434" i="12"/>
  <c r="X366" i="12"/>
  <c r="S309" i="12"/>
  <c r="S268" i="12"/>
  <c r="S263" i="12"/>
  <c r="S87" i="12"/>
  <c r="S97" i="12"/>
  <c r="S95" i="12"/>
  <c r="S14" i="12"/>
  <c r="S8" i="12"/>
  <c r="G282" i="12" l="1"/>
  <c r="G636" i="12" s="1"/>
  <c r="G640" i="12"/>
  <c r="G463" i="12"/>
  <c r="G638" i="12" s="1"/>
  <c r="G368" i="12"/>
  <c r="G637" i="12" s="1"/>
  <c r="S217" i="12"/>
  <c r="T217" i="12" s="1"/>
  <c r="G642" i="12"/>
  <c r="S137" i="12"/>
  <c r="S299" i="12"/>
  <c r="U299" i="12" s="1"/>
  <c r="T82" i="12"/>
  <c r="G639" i="12"/>
  <c r="S378" i="12"/>
  <c r="U378" i="12" s="1"/>
  <c r="T70" i="12"/>
  <c r="G529" i="12"/>
  <c r="G641" i="12" s="1"/>
  <c r="G644" i="12" l="1"/>
  <c r="G15" i="17" s="1"/>
  <c r="G24" i="17" l="1"/>
  <c r="G26" i="17" s="1"/>
  <c r="G28" i="17" s="1"/>
  <c r="G646" i="12"/>
  <c r="G648" i="12" s="1"/>
</calcChain>
</file>

<file path=xl/sharedStrings.xml><?xml version="1.0" encoding="utf-8"?>
<sst xmlns="http://schemas.openxmlformats.org/spreadsheetml/2006/main" count="1898" uniqueCount="1060">
  <si>
    <t>Radovi se moraju obavljati uz prisustvo predstavnika nadležnih komunalnih poduzeća. Posebnu pozornost je potrebno posvetiti da ne dođe do oštećenja instalacija.</t>
  </si>
  <si>
    <t>upušteni rubnjaci 8/20</t>
  </si>
  <si>
    <t xml:space="preserve">Iskop humusa ili trošnog površinskog sloja. </t>
  </si>
  <si>
    <t>Za sve učinjene štete i smetnje odgovoran je izvođač radova i on snosi moralnu odgovornost bez prava nadoknade troškova od investitora. I ovaj vid troškova treba ukalkulirati u jediničnu cijenu m3 iskopa.</t>
  </si>
  <si>
    <t>PROMETNA OPREMA</t>
  </si>
  <si>
    <t xml:space="preserve">Rušenje se mora obaviti pažljivo tako da se ne oštete  dijelovi postojećih zidova koji se ne ruše. </t>
  </si>
  <si>
    <t xml:space="preserve">U cijenu je uključeno strojno rušenje, utovar i transport razbijenih dijelova armiranobetonskih zidova kao i prijevoz na udaljenost veću od 5 km te sav ostali rad i materijal potreban za dovršenje stavke. </t>
  </si>
  <si>
    <t xml:space="preserve"> glodanje u debljini do 5 cm.</t>
  </si>
  <si>
    <t>Frezanje (glodanje) postojećeg asfaltnog  zastora.</t>
  </si>
  <si>
    <t>Sve u skladu s točkom 2-07. OTU-a.</t>
  </si>
  <si>
    <t>Sve u skladu s točkom 2-09. OTU-a</t>
  </si>
  <si>
    <t>Obračun po m3 gotovog nasipa  u  zbijenom  stanju.</t>
  </si>
  <si>
    <t>Svaki razastrti sloj mora se mehaničkim sredstvima zbiti u punoj širini u načelu zbija se od ruba prema sredini odnosno u zavoju od niže strane prema višoj.</t>
  </si>
  <si>
    <t>Najgornji sloj nasipa – posteljicu treba isplanirati, neravnine ispuniti sitnijim materijalom i uvaljati, tako da bude postignuta točnost ± 3 cm.</t>
  </si>
  <si>
    <t xml:space="preserve">Nasip od kamena ili kamena pomiješanog sa sadržajem zemlje do 20%, izvode se od materijala koji mora imati pravilnu granulaciju, tj., maksimalna veličina zrna smije iznositi najviše 30 cm izuzev završnog sloja nasipa gdje je najkrupnije zrno ne smije biti veće od 10 cm, a poželjno je da budu zastupljene sve veličine zrna, tj. da materijal ima kontinuiranu granulaciju. </t>
  </si>
  <si>
    <t>Izvođač radova mora o svom trošku osigurati odgovarajuće kontra opterećenje za ispitivanje zbijenosti.</t>
  </si>
  <si>
    <t>Obračun po kilogramu ugrađene armature ovisno o vrsti i profilu.</t>
  </si>
  <si>
    <t>Dobava, ispravljanje, čišćenje, siječenje, savijanje i ugradba armature za armirano-betonske         zidove.</t>
  </si>
  <si>
    <t>Armatura (betonsko željezo i armaturne mreže) armirano-betonskih zidova izvodi se prema armaturnim planovima i iskazima armatura.</t>
  </si>
  <si>
    <t>tampon d=30 cm</t>
  </si>
  <si>
    <t>tampon d=15 cm</t>
  </si>
  <si>
    <t>Izrada novih  ogradnih  zidova  od armiranog betona (umjesto prethodno uklonjenih).</t>
  </si>
  <si>
    <t>razbijanje i iskop razbijenog asfaltnog zastora debljine cca 4 cm</t>
  </si>
  <si>
    <t xml:space="preserve"> Obračun po kompletu cjelokupne vertikalne prometne signalizacije potrebne za sve faze izgradnje prometnice.</t>
  </si>
  <si>
    <t>Ukoliko se ukažu eventualne nejednakosti  između  projektnog rješenja i stanja na gradilištu, izvođač je dužan pravovremeno  o  tome obavijestiti investitora i  projektanta  i  zatražiti  potrebna  objašnjenja. Sve mjere u projektima potrebno je provjeriti u prirodi i svu kontrolu vršiti bez posebne naplate. Svi izvedeni radovi koji odstupaju od projekta, a izvedeni su bez odobrenja nadzornog inženjera i suglasnosti projektanta, moraju se dovesti u sklad s projektom, a troškove koji iz tog proizlaze snosi izvođač.</t>
  </si>
  <si>
    <t xml:space="preserve">Investitor :  GRAD ZADAR                                                                                                               Projektirao:   GiN - Company  d.o.o. ZADAR      </t>
  </si>
  <si>
    <t xml:space="preserve">Investitor :  GRAD ZADAR                                                                                                              Projektirao:   GiN - Company  d.o.o. ZADAR      </t>
  </si>
  <si>
    <t xml:space="preserve">U cijenu je uključena izvedba podloge i temelja, nabava predgotovljenih elemenata i betona, privremeno uskladištenje  i razvoz, svi prijevozi i prijenosi, priprema obloge, rad na ugradnji s obradom sljubnica, njege betona te sav pomoćni rad i materijali. Izvedba, kontrola kakvoće i obračun oprema Općim tehničkim uvjetima za radove na cestama, IGH 2001. (OTU), 1. i 3. Poglavlje; odredba 3-04.7.1. </t>
  </si>
  <si>
    <t>U cijenu je uključena izvedba podloge i temelja, nabava predgotovljenih elemenata i betona, privremeno uskladištenje  i razvoz, svi prijevozi i prijenosi, priprema obloge, rad na ugradnji s obradom sljubnica, njega betona te sav pomoćni rad i materijali. Izvedba, kontrola kakvoće i obračun prema Općim tehničkim uvjetima za radove na cestama, IGH 2001. (OTU), 1. i 3. Poglavlje; odredba 3-04.7.1.</t>
  </si>
  <si>
    <t>Rad obuhvaća nabavu, prijevoz i postavljanje prometnoga znaka uključujući stupove i temelje.</t>
  </si>
  <si>
    <t>kolnik ceste - tampon d=30 cm; Ms= 80 MPa</t>
  </si>
  <si>
    <t>Radovi se odnose na poprečne i uzdužne spojeve. Izvedba, kontrola kakvoće i obračun oprema Općim tehničkim uvjetima za radove na cestama, IGH 2001. (OTU).</t>
  </si>
  <si>
    <t xml:space="preserve">Piljenje rezalicom postojećeg betonskog zastora, prije razbijanja postojećeg zastora. </t>
  </si>
  <si>
    <t>U stavku je uključen dovoz, popravak i montaža postojeće ograde.</t>
  </si>
  <si>
    <t xml:space="preserve">U cijenu je uključen iskop, utovar u transportno vozilo, prijevoz materijala na mjesto ugradnje na trasi i transport viška materijala na deponiju koju osigurava izvođač radova, priprema privremenih prometnica s održavanjem istih za cijelo vrijeme korištenja, te sanacija okoliša nakon dovršenja radova. </t>
  </si>
  <si>
    <t>elektrokabeli MNN i MSN</t>
  </si>
  <si>
    <t>prije B. Jelačića i kod garaža - 55 cm iznad nog</t>
  </si>
  <si>
    <t>Rad obuhvaća pažljivu demontažu metalne ograde i stupova (kako bi se ista mogla upotrijebiti kasnije za ponovno postavljanje), deponiranje na parceli na prikladno mjesto izvan obuhvata radova,  do ponovne ugradbe.</t>
  </si>
  <si>
    <t>Ogradu i stupove deponirati na prikladno mjesto  u dogovoru s vlasnikom parcele i nadzornim inženjerom.</t>
  </si>
  <si>
    <t xml:space="preserve">BRAVARSKI RADOVI </t>
  </si>
  <si>
    <t>posteljica od mješovitih materijala - Sz≥100%, Ms≥35MN/m2</t>
  </si>
  <si>
    <r>
      <t>Obračun se vrši po m</t>
    </r>
    <r>
      <rPr>
        <vertAlign val="superscript"/>
        <sz val="9"/>
        <rFont val="Arial"/>
        <family val="2"/>
        <charset val="238"/>
      </rPr>
      <t>1</t>
    </r>
    <r>
      <rPr>
        <sz val="9"/>
        <rFont val="Arial"/>
        <family val="2"/>
        <charset val="238"/>
      </rPr>
      <t xml:space="preserve"> ponovno postavljene ograde.</t>
    </r>
  </si>
  <si>
    <t>BRAVARSKI RADOVI  ukupno (kn):</t>
  </si>
  <si>
    <t>Obračun po metru dužnom demontirane žičane ograde.</t>
  </si>
  <si>
    <t>Obračun po kompletu obavljenog arheološkog nadzora.</t>
  </si>
  <si>
    <t>Prilikom izvedbe zemljanih radova, odnosno izvedbe radova iskopa, u sklopu rekonstrukcije i  izgradnje predmetne prometnice i ostale komunalne infrastrukture, investitor je, u skladu s posebnim uvjetima Konzervatorskog odjela u Zadru  (uvjeti od 19. prosinca 2013. godine), dužan osigurati stalan arheološki nadzor.</t>
  </si>
  <si>
    <t>Osim toga, izvođač je dužan prikazati nadzornom inženjeru i sva tehnička pomagala, koja se nalaze na gradilištu, neophodno potrebna u okviru projektnih zadataka. Investitor ili nadzorni inženjer, nakon prihvaćanja priloženog plana i potrebnih tehničkih pomagala, upisom u građevinski dnevnik, dozvoljava početak rada. Objekti, instalacije i rad u okviru  potrebne opreme i uređenja gradilišta terete troškove režije gradilišta i ne obračunavaju se posebno.</t>
  </si>
  <si>
    <r>
      <t>m</t>
    </r>
    <r>
      <rPr>
        <vertAlign val="superscript"/>
        <sz val="9"/>
        <rFont val="Arial"/>
        <family val="2"/>
        <charset val="238"/>
      </rPr>
      <t>2</t>
    </r>
  </si>
  <si>
    <r>
      <t>m</t>
    </r>
    <r>
      <rPr>
        <vertAlign val="superscript"/>
        <sz val="9"/>
        <rFont val="Arial"/>
        <family val="2"/>
        <charset val="238"/>
      </rPr>
      <t>3</t>
    </r>
  </si>
  <si>
    <r>
      <t>Uklanjanje, deponiranje i ponovno postavljanje prometnih znakova, reklamnih ploča i druge      opreme.</t>
    </r>
    <r>
      <rPr>
        <sz val="9"/>
        <rFont val="Arial"/>
        <family val="2"/>
        <charset val="238"/>
      </rPr>
      <t xml:space="preserve"> </t>
    </r>
  </si>
  <si>
    <t>Izvođač odgovara za nastala oštećenja.</t>
  </si>
  <si>
    <t>Dobava i ugradba rubnjaka od predgotovljenih elemenata tipskog poprečnog presjeka    8/20 cm.</t>
  </si>
  <si>
    <t xml:space="preserve">kabeli EKI </t>
  </si>
  <si>
    <t>Obračun po m3 ugrađenog betona.</t>
  </si>
  <si>
    <t>Crta za zaustavljanje, isprekidana, debljine 0,5 m.</t>
  </si>
  <si>
    <t>Vađenje i demontiranje prometnih znakova, reklamnih ploča i druge opreme treba obaviti tako da se svi sastavni dijelovi sačuvaju neoštećeni i da bi se mogli opet upotrijebiti.</t>
  </si>
  <si>
    <t>Količine prema prometnoj situaciji i troškovniku.</t>
  </si>
  <si>
    <t xml:space="preserve">Obračun po m3. </t>
  </si>
  <si>
    <t xml:space="preserve">Naručitelj :  GRAD ZADAR                                                                                                              Glavni projektant: ZDRAVKO RAMBROT dipl.ing.građ.                                                                                                                     </t>
  </si>
  <si>
    <t xml:space="preserve">Naručitelj :  GRAD ZADAR                                                                                                             Glavni projektant: ZDRAVKO RAMBROT dipl.ing.građ.                                                                                                                     </t>
  </si>
  <si>
    <t>Obračun radova po m3 stvarno planirane i zatravljene zelene površine.</t>
  </si>
  <si>
    <t xml:space="preserve">Piljenje rezalicom postojećeg asfaltnog zastora, radi spoja sa novim. </t>
  </si>
  <si>
    <t xml:space="preserve">Rad obuhvaća vađenje, demontiranje i deponiranje prometnih znakova, reklamnih ploča i dr. na lokaciju koju odredi investitor, prijevoz sa deponije, izradu temelja za stupove te ponovno postavljanje prometnih znakova, reklamnih ploča i druge opreme. </t>
  </si>
  <si>
    <t>Sve u skladu s točkom 1-03.2 (KNJIGA I) odnosno točkom 9.01 (KNJIGA VI) OTU-a za radove na         cestama .</t>
  </si>
  <si>
    <t>a) uklanjanje</t>
  </si>
  <si>
    <t xml:space="preserve">b) ponovno postavljanje </t>
  </si>
  <si>
    <t>SUMA</t>
  </si>
  <si>
    <t>Iskolčenje svih objekata na osnovi podataka iz projekta Neprestano održavanje i kontrola iskolčenja osi, trase i objekata za cijelo vrijeme građenja. Mjeri se i plaća po metru trase, priključnih cesta i objekata. Sve u skladu s točkom 1-02.OTU-a.</t>
  </si>
  <si>
    <t>debljina bet. zastora cca 10 cm</t>
  </si>
  <si>
    <t>Pažljiva demontaža postojeće metalne ograde, sa deponiranjem do ponovne ugradbe.</t>
  </si>
  <si>
    <t>postojeći betonski rubnjaci 15/25</t>
  </si>
  <si>
    <r>
      <t xml:space="preserve">Tražena zbijenost nasipa Ms=40 MPa mjereno kružnom pločom </t>
    </r>
    <r>
      <rPr>
        <sz val="9"/>
        <rFont val="Symbol"/>
        <family val="1"/>
        <charset val="2"/>
      </rPr>
      <t>F</t>
    </r>
    <r>
      <rPr>
        <sz val="9"/>
        <rFont val="Arial"/>
        <family val="2"/>
        <charset val="238"/>
      </rPr>
      <t xml:space="preserve"> 30.   Ispitivanje se vrši na svakih 50 m svakog pojedinog sloja. </t>
    </r>
  </si>
  <si>
    <t>Izrada poprečnih oznaka na kolniku prema projektu prometne opreme i signalizacije, a u skladu s Pravilnikom o prometnim znakovima, opremi i signalizaciji na cestama (NN br.33/2005.).</t>
  </si>
  <si>
    <t>Pješački prijelaz.</t>
  </si>
  <si>
    <t>Obračun je po m2 ukupne bruto površine oznake.</t>
  </si>
  <si>
    <t xml:space="preserve">Izrada pješačkog prijelaza prema projektu i u skladu s HRN U.S4.227. </t>
  </si>
  <si>
    <t xml:space="preserve">U cijenu je uključeno čiščenje kolnika neposredno prije izrade oznaka, predmarkiranja, nabava i prijevoz materijala (boja, razrjeđivač, reflektirajuće kuglice), predhodna dopuštenja i atesti te tekuća kontrola kvalitete, sav rad, pribor i oprema za izradu oznaka. </t>
  </si>
  <si>
    <t>1. TROŠKOVNIK PROMETNICE</t>
  </si>
  <si>
    <t>1. REKAPITULACIJA - PROMETNICA</t>
  </si>
  <si>
    <t>21900,506 m2</t>
  </si>
  <si>
    <t>= 31596,27 - 12564,70 =</t>
  </si>
  <si>
    <t>Obračun po komadu uklonjenog stabla</t>
  </si>
  <si>
    <t>Obračun se vrši po m3 stvarno izvršenog iskopa tla u sraslom stanju, bez obzira na kategoriju. Izvođač radova je dužan obići trasu ceste i upoznati se sa stanjem na terenu prije davanja ponude. Sve u skladu s točkom 2-02. OTU-a.</t>
  </si>
  <si>
    <t xml:space="preserve">Prometni znakovi izričitih naredbi, obavijesti i dopunskih ploča i ostalih znakova i opreme. </t>
  </si>
  <si>
    <t>Obračun se vrši po m3 stvarno izvršenog iskopa tla u sraslom stanju, bez obzira na kategoriju.</t>
  </si>
  <si>
    <t xml:space="preserve">Sve u skladu s točkom 2-02. OTU-a. </t>
  </si>
  <si>
    <t>Izvođač radova je dužan obići trasu ceste  i upoznati se sa stanjem na terenu prije davanja ponude.</t>
  </si>
  <si>
    <t>Izrada ostalih oznaka na kolniku i drugim površinama prema projektu prometne opreme i signalizacije, a u skladu s Pravilnikom o prometnim znakovima, opremi i signalizaciji na cestama (NN br. 33/2005.).</t>
  </si>
  <si>
    <t>U cijenu je uključeno čišćenje kolnika neposredno prije izrade oznaka, predmarkiranje, nabava i prijevoz materijala (boja, razrjeđivač, reflektirajuće kuglice), prethodna dopuštenja i atesti te tekuća kontrola kvalitete, sav rad, pribor i oprema za izradu oznaka.</t>
  </si>
  <si>
    <t>ukupno zidovi širine 25 cm i različitih visina</t>
  </si>
  <si>
    <t xml:space="preserve"> rubnjaci 15/25 izdignuti 12 cm iznad asfalta</t>
  </si>
  <si>
    <t>100 kg/m3 betona</t>
  </si>
  <si>
    <t>količinu računati:</t>
  </si>
  <si>
    <t>zajedno izdignuti i upušteni</t>
  </si>
  <si>
    <t>upušteni rubnjaci 15/25 na kolnim ulazima</t>
  </si>
  <si>
    <t>(ispod betonskih opločnika)</t>
  </si>
  <si>
    <t xml:space="preserve">Rad obuhvaća pažljivu demontažu žičane ograde (kako bi se ista mogla upotrijebiti kasnije za ponovno postavljanje), deponiranje na lokaciju u dogovoru s vlasnikom parcele i nadzornim inženjerom, dopremu s privremene deponije te ponovno postavljanje deponirane žičane ograde. </t>
  </si>
  <si>
    <t>m2</t>
  </si>
  <si>
    <t xml:space="preserve">Obračun po m´ trase ceste </t>
  </si>
  <si>
    <t xml:space="preserve">Rušenje objekata mjeri se u kvadratnim metrima stvarno porušene bruto razvijene površine objekta, mjereno s vanjske strane zidova. </t>
  </si>
  <si>
    <t>Izvođač je dužan o svom trošku osigurati gradilište i građevinu od štetnog utjecaja vremenskih nepogoda. Zimi je potrebno građevinu posve osigurati od mraza, tako da ne dođe do smrzavanja i oštećenja izvedenih dijelova. Izvođač je dužan izraditi pomoćna sredstva za rad kao što su oplate, ograde, skladišta, dizalice, dobaviti i postaviti strojeve, alat i ostali potreban pribor te poduzeti sve mjere sigurnosti potrebne da ne dođe do nikakvih smetnji i opasnosti po život i zdravlje prolaznika  te  zaposlenih  radnika  i  osoblja.</t>
  </si>
  <si>
    <t xml:space="preserve">Tehnička oprema i priprema (uređenje) gradilišta za rad odnosi se na dužnost izvođača da prije početka građevinskih radova dostavi investitoru ili nadzornom organu  plan organizacije gradilišta i tehničke opreme, te operativni (dinamički) plan izvršenja ugovorenih radova. Ako priloženi plan ne odgovara potrebnoj dinamici izvođenja radova i postojećim tehničkim uvjetima, investitor ili nadzorni inženjer imaju pravo zahtijevati izmjenu ili dopunu plana. </t>
  </si>
  <si>
    <t>Prije ugradbe novih asfaltnih slojeva vrši se frezanje (glodanje) postojećeg asfaltnog zastora zbog visinskog uklapanja na projektiranu niveletu  prometnice.</t>
  </si>
  <si>
    <t>Prskanje frezane površine bitumenskom emulzijom  prije ugradbe novih asfaltnih slojeva, obuhvaćeno  je posebnom stavkom.</t>
  </si>
  <si>
    <t>ukupno (kn)</t>
  </si>
  <si>
    <t xml:space="preserve"> </t>
  </si>
  <si>
    <t>NOSIVI SLOJEVI</t>
  </si>
  <si>
    <t>m3    61</t>
  </si>
  <si>
    <t>Planiranje i zatravljenje (obnova) zelenih površina u dvorištima parcela.</t>
  </si>
  <si>
    <t xml:space="preserve">Način obračuna je prema tehničkim normativima i njihovim dopunama. Za slučaj da opis pojedinih radova u troškovniku po mišljenju izvođača ili bilo kojeg trećeg zainteresiranog lica nije potpun, izvođač je dužan izvesti te radove prema pravilima građenja i postojećim uzancama, s tim da nema pravo na bilo kakvu odštetu ili promjenu jedinične cijene u troškovniku ukoliko to nije posebno naglasio prilikom davanja ponude. </t>
  </si>
  <si>
    <t>Obračun svih radova mora se vršiti prema stvarno izvedenim i uredno dokumentiranim količinama potvrđenim od nadzornog inženjera, a ne prema količinama danim u pojedinim stavkama dokaznice mjera i troškovnika.</t>
  </si>
  <si>
    <t>odvodnja</t>
  </si>
  <si>
    <t>iskop materijala bez obzira na kategoriju</t>
  </si>
  <si>
    <r>
      <t>Uzdužne oznake.</t>
    </r>
    <r>
      <rPr>
        <sz val="9"/>
        <rFont val="Arial"/>
        <family val="2"/>
        <charset val="238"/>
      </rPr>
      <t xml:space="preserve"> </t>
    </r>
  </si>
  <si>
    <t xml:space="preserve">Temelj novog ogradnog zida izvodi se od betona klase C25/30. </t>
  </si>
  <si>
    <t>Obračun po komadu demontiranih i ponovo postavljenih vrata.</t>
  </si>
  <si>
    <t>vodovod</t>
  </si>
  <si>
    <t>Obračun po kompletu izvršenih radova posebno za svaki tip podzemne instalacije.</t>
  </si>
  <si>
    <t>Sve u skladu s točkom 1-03.5. OTU-a.</t>
  </si>
  <si>
    <t>Prije početka rekonstrukcije ove ceste moraju se na terenu označiti trase svih poznatih postojećih podzemnih instalacija uz obvezatno prisustvo ovlaštene stručne osobe za svaku pojedinu instalaciju.</t>
  </si>
  <si>
    <t>Obračun se vrši po metru kvadratnom izvršenog opločenja.</t>
  </si>
  <si>
    <t xml:space="preserve">Betoniranje betonskih podloga ispod opločenja, na prethodno nabijenu šljunčanu posteljicu. </t>
  </si>
  <si>
    <t>za temelj š=0,85</t>
  </si>
  <si>
    <t>za temelj š=0,90</t>
  </si>
  <si>
    <t>Obračun po m´ trase ceste.</t>
  </si>
  <si>
    <t>H=1,6 m</t>
  </si>
  <si>
    <t>H=1,8; 0,5; 2,1 i 2,6 m</t>
  </si>
  <si>
    <t xml:space="preserve">U cijenu je uključeno čišćenje kolnika neposredno prije izrade oznaka, predmarkiranja, nabava i prijevoz materijala (boja, razrjeđivač, reflektirajuće kuglice), prethodna dopuštenja i atesti te tekuća kontrola kvalitete, sav rad, pribor i oprema za izradu oznaka. </t>
  </si>
  <si>
    <t>Obračun je po m´ izrađenih oznaka.</t>
  </si>
  <si>
    <t>Poprečne oznake na kolniku.</t>
  </si>
  <si>
    <r>
      <t>Betoniranje podložnog betona ispod temeljne trake novog ogradnog zida.</t>
    </r>
    <r>
      <rPr>
        <sz val="9"/>
        <rFont val="Arial"/>
        <family val="2"/>
        <charset val="238"/>
      </rPr>
      <t xml:space="preserve"> </t>
    </r>
  </si>
  <si>
    <t xml:space="preserve">Debljina podložnog betona klase C12/15 (MB15) iznosi min. 5.0 cm. </t>
  </si>
  <si>
    <t>ASFALTNI SLOJEVI</t>
  </si>
  <si>
    <t>Obračun po m´</t>
  </si>
  <si>
    <r>
      <t>Premazivanje zidova sa strane prema terenu</t>
    </r>
    <r>
      <rPr>
        <sz val="9"/>
        <rFont val="Arial"/>
        <family val="2"/>
        <charset val="238"/>
      </rPr>
      <t xml:space="preserve"> jednim slojem hladnog bitumenskog premaza. Obračun po m2</t>
    </r>
  </si>
  <si>
    <t xml:space="preserve">Obračun je po m2 glodane kolničke konstrukcije. </t>
  </si>
  <si>
    <t>Jedinična cijena obuhvaća glodanje dijela asfaltnih slojeva te utovar, odvoz i istovar glodanog asfaltnog materijala.</t>
  </si>
  <si>
    <t>C44 - na 1 Fe stupu promjera 63.5 mm</t>
  </si>
  <si>
    <t>Rad obuhvaća dobavu i ugradnju humusnog materijala, valjanje, planiranje, humuziranje i zatravljenje ravnih zelenih površina.  Razastrti sloj humusa je potrebno uvaljati laganim valjkom. U slučaju suhog i vrućeg vremena potrebno je vlažiti zasijane površine.</t>
  </si>
  <si>
    <t>Po fino uređenom humusnom sloju sije se trava. Vrsta i mješavina trave odabire se u ovisnosti o ekološkim uvjetima zbog sigurnosti rasta vegetacije. Količina sjemena iznosi oko 5,1-8,0 g/m2, a gnojiva oko 80 g/m2. Nakon izrade humusnog sloja i travnate vegetacije, površine se moraju njegovati do konačnog rasta, a ako je potrebno pokositi 1-2 puta.</t>
  </si>
  <si>
    <t xml:space="preserve">humusni materijal - sloj debljine 30 cm </t>
  </si>
  <si>
    <t>U svemu prema točki 2.10.2. OTU-a.</t>
  </si>
  <si>
    <t>Prije davanja ponude za izvedbu građevine izvođač je dužan proučiti projektnu dokumentaciju te zatražiti objašnjenja u vezi nejasnih stavki, pregledati trasu građevine, prikupiti potrebne podatke o uvjetima pod kojima će se građevina graditi,  proučiti mogućnosti naših i stranih proizvođača projektirane opreme  te ponuditi opremu tražene kvalitete uz imenovanje dobavljača i predočenje svih tehničkih podataka za ponuđenu opremu.</t>
  </si>
  <si>
    <t>Obračun se vrši po m3 iskopanog sraslog materijala prema projektu i stvarno prevezenog na određenu udaljenost.</t>
  </si>
  <si>
    <r>
      <t xml:space="preserve">Obračun po </t>
    </r>
    <r>
      <rPr>
        <u/>
        <sz val="9"/>
        <rFont val="Arial"/>
        <family val="2"/>
        <charset val="238"/>
      </rPr>
      <t>komadu</t>
    </r>
    <r>
      <rPr>
        <sz val="9"/>
        <rFont val="Arial"/>
        <family val="2"/>
        <charset val="238"/>
      </rPr>
      <t xml:space="preserve"> postavljenog prometnog znaka bez stupa (ako je znak postavljen na stup JR, semaforski stup i sl.), odnosno po </t>
    </r>
    <r>
      <rPr>
        <u/>
        <sz val="9"/>
        <rFont val="Arial"/>
        <family val="2"/>
        <charset val="238"/>
      </rPr>
      <t>kompletu</t>
    </r>
    <r>
      <rPr>
        <sz val="9"/>
        <rFont val="Arial"/>
        <family val="2"/>
        <charset val="238"/>
      </rPr>
      <t xml:space="preserve"> postavljenih prometnih znakova montiranih na 1 ili 2 stupa na pojedinoj lokaciji.</t>
    </r>
  </si>
  <si>
    <t>natpis STOP - H38</t>
  </si>
  <si>
    <t>Izrada posteljice od mješovitih materijala</t>
  </si>
  <si>
    <t>Sve u skladu s točkom 1-03.2. OTU-a.</t>
  </si>
  <si>
    <t>Obračun po m´.</t>
  </si>
  <si>
    <t>Obračun radova po m2 stvarno izvedene posteljice</t>
  </si>
  <si>
    <t>Stavka obuhvaća i demontažu postojećih prometnih znakova koji su u suprotnosti s rješenjem iz “Elaborata”, te njihovo vraćanje u prvobitno stanje, a u skladu s novonastalom prometnom situacijom na terenu nakon izgradnje ove prometnice.</t>
  </si>
  <si>
    <r>
      <t>Ručno planiranje dna građevinske jame za izradu temelja ogradnih zidova.</t>
    </r>
    <r>
      <rPr>
        <sz val="9"/>
        <rFont val="Arial"/>
        <family val="2"/>
        <charset val="238"/>
      </rPr>
      <t xml:space="preserve"> </t>
    </r>
  </si>
  <si>
    <t>Rad se mjeri prema dimenzijama iz projekta, a obračunava po m2 stvarno isplaniranog dna građevinske jame.</t>
  </si>
  <si>
    <r>
      <t>Uređenje temeljnog tla za ogradne zidove mehaničkim zbijanjem.</t>
    </r>
    <r>
      <rPr>
        <sz val="9"/>
        <rFont val="Arial"/>
        <family val="2"/>
        <charset val="238"/>
      </rPr>
      <t xml:space="preserve"> </t>
    </r>
  </si>
  <si>
    <t xml:space="preserve"> Rad se mjeri prema dimenzijama iz projekta, a obračunava po m2 stvarno uređenog temeljnog   tla.</t>
  </si>
  <si>
    <t xml:space="preserve">BETONSKI RADOVI </t>
  </si>
  <si>
    <t xml:space="preserve">Elaborat mora biti izrađen u apsolutnim (x, y, z) koordinatama i ovjeren od nadležnog katastarskog ureda. </t>
  </si>
  <si>
    <t>Mjeri se i plaća po metru trase i objekata. Sve u skladu s točkom 1-02.6. OTU-a.</t>
  </si>
  <si>
    <t>mlada stabla promjera &lt; 10 cm</t>
  </si>
  <si>
    <t>kape podzemnih hidranata</t>
  </si>
  <si>
    <t>kape zasuna podzemnih hidranata</t>
  </si>
  <si>
    <t>kape zasuna kućnih vodovodnih priključaka</t>
  </si>
  <si>
    <t>Obračun po komadu ugrađenog poklopca.</t>
  </si>
  <si>
    <t>poklopci vodovodnih okana - u kolniku</t>
  </si>
  <si>
    <t>panjevi promjera &gt; 30 cm</t>
  </si>
  <si>
    <t>postojeće opločenje pločama benkovačkog kamena</t>
  </si>
  <si>
    <t>Ponovna ugradnja dijela uklonjenih opločenja i podova obuhvaćena je posebnom stavkom.</t>
  </si>
  <si>
    <t>uklanjanje postojećih poklopaca 60 x 60 cm, nosivosti 150 KN</t>
  </si>
  <si>
    <t>telefonski poklopci 50 x80 cm, 400 KN</t>
  </si>
  <si>
    <r>
      <t>Obračun po m</t>
    </r>
    <r>
      <rPr>
        <vertAlign val="superscript"/>
        <sz val="9"/>
        <rFont val="Arial"/>
        <family val="2"/>
        <charset val="238"/>
      </rPr>
      <t>3</t>
    </r>
    <r>
      <rPr>
        <sz val="9"/>
        <rFont val="Arial"/>
        <family val="2"/>
        <charset val="238"/>
      </rPr>
      <t xml:space="preserve"> izrađenog zida.</t>
    </r>
  </si>
  <si>
    <t>Sve u skladu s točkom 1-03.3. OTU-a.</t>
  </si>
  <si>
    <t xml:space="preserve"> - pješ. prijelaz širine 3,0 m; dimenzija polja 3/0,5 m; međusobni razmak 0.5 m, prema normi HRN U.S4.227.</t>
  </si>
  <si>
    <t>d = 5 cm</t>
  </si>
  <si>
    <t>Sve u skladu s točkom 2-09. OTU-a.</t>
  </si>
  <si>
    <r>
      <t xml:space="preserve">Obračun po </t>
    </r>
    <r>
      <rPr>
        <u/>
        <sz val="9"/>
        <rFont val="Arial"/>
        <family val="2"/>
        <charset val="238"/>
      </rPr>
      <t>komadu</t>
    </r>
    <r>
      <rPr>
        <sz val="9"/>
        <rFont val="Arial"/>
        <family val="2"/>
        <charset val="238"/>
      </rPr>
      <t xml:space="preserve"> uklonjenog i ponovno postavljenog prometnog znaka bez stupa, smjerokaznog stupića i dr., odnosno po </t>
    </r>
    <r>
      <rPr>
        <u/>
        <sz val="9"/>
        <rFont val="Arial"/>
        <family val="2"/>
        <charset val="238"/>
      </rPr>
      <t>kompletu</t>
    </r>
    <r>
      <rPr>
        <sz val="9"/>
        <rFont val="Arial"/>
        <family val="2"/>
        <charset val="238"/>
      </rPr>
      <t xml:space="preserve"> uklonjenih i ponovno postavljenih prometnih znakova, reklamnih ploča i dr. montiranih na 1 ili 2 stupa na pojedinoj lokaciji.</t>
    </r>
  </si>
  <si>
    <t xml:space="preserve">Postavljanje prometnih znakova  prema projektu prometne opreme i signalizacije, a u skladu s Pravilnikom o prometnim znakovima, opremi i signalizaciji na cestama (NN br. 34/2003.) i HRN EN 1116, HRN EN 12889-1, HRNEN 1790. U cijenu je uključena  izrada i nabava znakova s bojenjem i lijepljenjem folije, svi prijevozi, prijenosi i skladištenje, sav rad i materijal, te pričvrsni elementi i pribor za ugradnju po uvjetima iz projekta. </t>
  </si>
  <si>
    <t>Lociranje i označavanje mjesta poznatih    trasa   podzemnih komunalnih  instalacija i        priključaka.</t>
  </si>
  <si>
    <t>debljina asf. zastora cca 10 cm</t>
  </si>
  <si>
    <t>humus prosječne debljine 20 cm</t>
  </si>
  <si>
    <t>ZAVRŠNI RADOVI   ukupno (kn):</t>
  </si>
  <si>
    <t>Zidovi moraju imati istu vanjsku obradu kao i postojeći, ukoliko to zahtjeva vlasnik                 parcele, ali uz prethodnu suglasnost  nadzornog inženjera.</t>
  </si>
  <si>
    <t>Ovi zidovi moraju se betonirati u kvalitetnoj dvostranoj oplati, koja je uključena u jediničnu cijenu.</t>
  </si>
  <si>
    <t xml:space="preserve"> - pješ. prijelaz širine 4,0 m; dimenzija polja 4/0,5 m; međusobni razmak 0.5 m, prema normi HRN U.S4.227.</t>
  </si>
  <si>
    <t>Zbijanje posteljice u mješovitim materijalima treba izvršiti tako, da se postigne stupanj zbijenosti u odnosu na standardni Proctor-ov postupak Sz≥100%, odnosno modul stišljivosti Ms≥35MN/m2.</t>
  </si>
  <si>
    <t xml:space="preserve">Prije demontiranja nadzorni inženjer dati će  izvođaču upute o tome koje dijelove prometnih znakova, reklamnih ploča i druge opreme treba sačuvati, gdje ih treba uskladištiti do ponovne ugradnje. </t>
  </si>
  <si>
    <t>dužina zida</t>
  </si>
  <si>
    <t>Obračun po m2.</t>
  </si>
  <si>
    <t xml:space="preserve">Izrada uzdužnih oznaka na kolniku, vrste veličine i boje prema projektu prometne opreme i signalizacije, u skladu s Pravilnikom o prometnim znakovima, opremi i signalizaciji na cestama (NN 33/2005.) i HRN EN 1436, HRN EN 1871, HRN EN 1461-1 i 2, HRN U.S4.221, HRN U.S4.222, HRN U.S4.223. </t>
  </si>
  <si>
    <r>
      <t>Uklanjanje postojećih prometnih znakova, reklamnih ploča i dr., s odvozom na lokaciju koju odredi investitor</t>
    </r>
    <r>
      <rPr>
        <sz val="9"/>
        <rFont val="Arial"/>
        <family val="2"/>
        <charset val="238"/>
      </rPr>
      <t xml:space="preserve">.  </t>
    </r>
  </si>
  <si>
    <t xml:space="preserve">Zaštitna arheološka istraživanja. </t>
  </si>
  <si>
    <t>Sve troškove eventualnih arheoloških istraživanja osigurava investitor.</t>
  </si>
  <si>
    <t>Obračun po kompletu obavljenih arheoloških istraživanja.</t>
  </si>
  <si>
    <t>U slučaju da se prilikom izvedbe zemljanih radova na predmetnoj prometnici i ostaloj komunalnoj infrastrukturi pronađu arheološki nalazi potrebno je, u skladu s posebnim uvjetima Konzervatorskog odjela u Zadru  (uvjeti od 19. prosinca 2013. godine), osigurati zaštitna arheološka         istraživanja.</t>
  </si>
  <si>
    <t>Obračun po metru dužnom ukrasne živice.</t>
  </si>
  <si>
    <t>Čuvanje građevine, gradilišta, svih postrojenja, alata i materijala, kako svoga tako i svojih kooperanata, pada u dužnost i na teret izvođača. Svaka šteta koja bi bila prouzročena prolazniku ili susjednoj građevini, uslijed kopanja, pada na teret izvođača koji je dužan odstraniti i nadoknaditi štetu u određenom roku.</t>
  </si>
  <si>
    <t xml:space="preserve">Ručni iskop tla oko postojećih instalacija na označenim mjestima postojećih instalacija sa utovarom u prijevozno sredstvo i transportom na mjesto deponiranja (ili ugradnje). </t>
  </si>
  <si>
    <t>UKUPNO (u kunama bez PDV-a):</t>
  </si>
  <si>
    <t>PDV (25% na ukupnu sumu)</t>
  </si>
  <si>
    <t>SVEUKUPNO SA PDV-OM:</t>
  </si>
  <si>
    <t>kape vodovodnih zasuna</t>
  </si>
  <si>
    <t>ZAVRŠNI RADOVI</t>
  </si>
  <si>
    <t>m'</t>
  </si>
  <si>
    <t>a) demontaža ograde</t>
  </si>
  <si>
    <t>b) ponovno postavljanje ograde</t>
  </si>
  <si>
    <t>MA 500/600  (B500A)</t>
  </si>
  <si>
    <t>RA 400/500-2 (B400B)  do ø 12</t>
  </si>
  <si>
    <t>kg</t>
  </si>
  <si>
    <t>Sve u skladu s točkom 1-03. OTU-a</t>
  </si>
  <si>
    <t>Radove obavlja organizacija specijalizirana za ovu vrstu posla.</t>
  </si>
  <si>
    <t>Sve u skladu s točkom 1-04. OTU-a.</t>
  </si>
  <si>
    <t>Radovi se odnose na poprečne i uzdužne spojeve (uz postojeće rubnjake i na spojevima sa ostalim prometnicama). Zarezane dijelove treba premazati odgovarajućom bitumenskom emulzijom radi povezivanja s novim asfaltnim zastorom. Izvedba, kontrola kakvoće i obračun oprema Općim tehničkim uvjetima za radove na cestama, IGH 2001. (OTU), 1.i 6. Poglavlje; odredbe  6-03; 6-03.1 do 6-03.7.</t>
  </si>
  <si>
    <t>Sve u skladu s točkom 1-03.1. OTU-a.</t>
  </si>
  <si>
    <r>
      <t>Uklanjanje stabala</t>
    </r>
    <r>
      <rPr>
        <sz val="9"/>
        <rFont val="Arial"/>
        <family val="2"/>
        <charset val="238"/>
      </rPr>
      <t xml:space="preserve">. </t>
    </r>
  </si>
  <si>
    <t xml:space="preserve">Debla i veće grane moraju se ispilati na dužinu od 1,0 m. </t>
  </si>
  <si>
    <t xml:space="preserve">Posječena stabla nisu vlasništvo izvođača već vlasnika parcele. </t>
  </si>
  <si>
    <t>U cijenu je uključeno kresanje grana, rušenje stabala, pilanje na manje komade, vađenje panjeva porušenih stabala i korijenja.</t>
  </si>
  <si>
    <t>U jediničnu cijenu uključen je i odvoz na deponiju svega preostalog materijala nakon sječe.</t>
  </si>
  <si>
    <t>C02 - na 1 Fe stupu promjera 63.5 mm</t>
  </si>
  <si>
    <t>nogostup - tampon d=15 cm; Ms= 50 MPa</t>
  </si>
  <si>
    <t>Rušenje, uklanjanje i zatrpavanje postojećih okana, slivnika i sličnih objekata na trasi prometnice koji više neće biti u funkciji.</t>
  </si>
  <si>
    <t>b) ponovno postavljanje</t>
  </si>
  <si>
    <t>Obračun po metru dužnom demontirane metalne ograde.</t>
  </si>
  <si>
    <t>Demontaža postojeće žičane ograde u lošem stanju koja se trajno uklanja i odvozi na otpad.</t>
  </si>
  <si>
    <t>Rad obuhvaća demontažu žičane ograde i metalnih stupova (u lošem stanju) te odvoz na otpad u dogovoru s vlasnikom parcele i nadzornim inženjerom.</t>
  </si>
  <si>
    <t>Obračun po m1.</t>
  </si>
  <si>
    <t>površina pod humusom</t>
  </si>
  <si>
    <t>20%  površine pod humusom</t>
  </si>
  <si>
    <t>Obračun po komadu prometnog znaka, reklamne ploče i dr.</t>
  </si>
  <si>
    <t>Sve u skladu s točkom 9-01. OTU-a.</t>
  </si>
  <si>
    <t>Sve u skladu s točkom 9-02.1. OTU-a.</t>
  </si>
  <si>
    <t>Stavka 9-02.2.                                      (kom    9)</t>
  </si>
  <si>
    <t>Stavka 9-02.2.                                      (kom    2)</t>
  </si>
  <si>
    <t>Sve u skladu s točkom 9-02.2. OTU-a.</t>
  </si>
  <si>
    <t>Sve u skladu s točkom 9-02.3. OTU-a.</t>
  </si>
  <si>
    <t>Postavljanje postojeće prethodno uklonjene i deponirane metalne ograde od  varenih željeznih profila.</t>
  </si>
  <si>
    <t>Ostale oznake na kolniku i drugim površinama.</t>
  </si>
  <si>
    <t>Obračun je po komadu izrađenih oznaka.</t>
  </si>
  <si>
    <t>jed. mjere</t>
  </si>
  <si>
    <t>m´</t>
  </si>
  <si>
    <t>U stavku je uključeno skidanje ili nadogradnja betona do potrebne visine, izravnavanje površine i nabava, doprema i ugradnja novog poklopca, rešetke odnosno potrebne vodovodne ulične kape na podlogu od betona MB 20, a do projektirane visine novih prometnih površina.</t>
  </si>
  <si>
    <t>Prilagođavanje (podizanje ili spuštanje) postojećih poklopaca  okana, uličnih kapa zasuna i hidranata na projektiranu visinu novih prometnih površina.</t>
  </si>
  <si>
    <t xml:space="preserve">Sva geodetska mjerenja kojima se podaci iz projekta prenose na teren, osiguranje iskolčenja osi te poligonskih točaka. </t>
  </si>
  <si>
    <t>Prskanje postojećeg asfaltnog zastora bitumenskom emulzijom.</t>
  </si>
  <si>
    <t>Prema predviđenim i odobrenim rješenjima iz elaborata privremene regulacije prometa mora se nabaviti i postaviti sva vertikalna prometna signalizacija potrebna za nesmetanu faznu izgradnju prometnice.
 Znakovi se moraju postaviti na propisanoj udaljenosti od mjesta gradnje, a moraju biti dobro vidljivi danju i noću.</t>
  </si>
  <si>
    <t>Nabava i postavljanje vertikalne prometne signalizacije potrebne za privremenu regulaciju prometa.</t>
  </si>
  <si>
    <t xml:space="preserve">Izrada projekta privremene regulacije prometa. </t>
  </si>
  <si>
    <t xml:space="preserve">Za nesmetano odvijanje prometa potrebno je prije početka radova izraditi projekt privremene regulacije prometa. Na taj je projekt potrebno ishoditi suglasnost nadležnih institucija. </t>
  </si>
  <si>
    <t>Obračunava se po kompletu cjelokupnog rješenja za sve eventualne faze izvođenja.</t>
  </si>
  <si>
    <t>NOSIVI SLOJEVI   ukupno (kn):</t>
  </si>
  <si>
    <t>ASFALTNI SLOJEVI   ukupno (kn):</t>
  </si>
  <si>
    <t>PROMETNA OPREMA   ukupno (kn):</t>
  </si>
  <si>
    <t>Betonsku podlogu je potrebno armirati armaturnom mrežom Q-139. Podlogu dilatirati minimalno na svaka 4 m u oba smjera.</t>
  </si>
  <si>
    <t>Podloga se izvodi od betona klase C16/20 - MB20 na zbijenoj ispitanoj podlozi od drobljenog kamenog materijala (tampona), preuzetoj od nadzornog inženjera.</t>
  </si>
  <si>
    <t>U jediničnu cijenu je uključena nabava betona i  armature, svi prijevozi i prijenosi, potrebne oplate, rad na ugradnji i njezi betona, te sav drugi potreban rad i materijal. Izvedba, kontrola kakvoće i obračun prema Općim tehničkim uvjetima za radove na cestama, IGH 2001. (OTU), 1., 4. i 7. Poglavlje; odredba 4-01. (4-01.2., 4-01.13. i 4-01.14.); 7-01. i 7-01. 4.</t>
  </si>
  <si>
    <t>Obračun se vrši po komadu niveliranog poklopca, rešetke odnosno ulične kape.</t>
  </si>
  <si>
    <t>Obračun po metru dužnom demontirane i ponovo postavljene ograde.</t>
  </si>
  <si>
    <t>Obračun po m3.</t>
  </si>
  <si>
    <r>
      <t>Obračun po m</t>
    </r>
    <r>
      <rPr>
        <vertAlign val="superscript"/>
        <sz val="9"/>
        <rFont val="Arial"/>
        <family val="2"/>
        <charset val="238"/>
      </rPr>
      <t>2</t>
    </r>
  </si>
  <si>
    <t xml:space="preserve">Sve u skladu s točkom 1-03.2. OTU-a. </t>
  </si>
  <si>
    <t xml:space="preserve">U obračun je uključen i podbeton na mjestima denivelacije temelja. </t>
  </si>
  <si>
    <t xml:space="preserve">U cijenu uračunata i potrebna oplata. </t>
  </si>
  <si>
    <t>Betoniranje temelja novog ogradnog zida.</t>
  </si>
  <si>
    <r>
      <t>Dobava i ugradba cestovnog rubnjaka od predgotovljenih elemenata tipskog</t>
    </r>
    <r>
      <rPr>
        <sz val="9"/>
        <rFont val="Arial"/>
        <family val="2"/>
        <charset val="238"/>
      </rPr>
      <t xml:space="preserve"> </t>
    </r>
    <r>
      <rPr>
        <b/>
        <sz val="9"/>
        <rFont val="Arial"/>
        <family val="2"/>
        <charset val="238"/>
      </rPr>
      <t>poprečnog presjeka 15/25 cm</t>
    </r>
    <r>
      <rPr>
        <sz val="9"/>
        <rFont val="Arial"/>
        <family val="2"/>
        <charset val="238"/>
      </rPr>
      <t xml:space="preserve"> </t>
    </r>
  </si>
  <si>
    <t xml:space="preserve">Rubnjaci se izrađuju iz betona klase C40/45 i polažu na betonsku podlogu iz betona C12/15, prema detaljima iz projekta. </t>
  </si>
  <si>
    <t>m3</t>
  </si>
  <si>
    <t xml:space="preserve">Sva stabla koja se nalaze  u koridoru nove ceste, a ne mogu se presaditi, moraju se posjeći, a panjevi izvaditi. </t>
  </si>
  <si>
    <t>Vađenje i demontiranje prometnih znakova, reklamnih ploča i druge opreme treba obaviti tako da svi sastavni dijelovi ostanu neoštećeni da se mogu opet upotrijebiti.</t>
  </si>
  <si>
    <t>vodolovna grla (slivnici) sa rešetkama</t>
  </si>
  <si>
    <t>Obračun po komadu stabla i grma, odnosno po metru dužnom ukrasne živice.</t>
  </si>
  <si>
    <t>Nasip se izvodi u slojevima čija debljina ovisi o strojevima za zbijanje, ali maksimalna debljina može biti 30 cm.</t>
  </si>
  <si>
    <t>Obračun se vrši u m3 stvarno iskopanog površinskog sloja u sraslom stanju.</t>
  </si>
  <si>
    <t xml:space="preserve">Rad obuhvaća plitki površinski iskop humusa  ili trošnog površinskog sloja, s utovarom u prijevozno sredstvo. </t>
  </si>
  <si>
    <t xml:space="preserve">Sve u skladu s točkom 2-01. OTU-a. </t>
  </si>
  <si>
    <t>Rad uključuje arheološki nadzor kod radova iskopa te izradu propisanog izvješća.</t>
  </si>
  <si>
    <t>Rad obuhvaća strojno grubo i fino planiranje, zbijanje  glatkim valjcima ili valjcima s točkovima na pneumaticima.</t>
  </si>
  <si>
    <t>Crta za zaustavljanje, puna, debljine 0,5 m.</t>
  </si>
  <si>
    <t>Sve u skladu s točkom 1-03.2 OTU-a (KNJIGA I).</t>
  </si>
  <si>
    <t xml:space="preserve">Rad obuhvaća vađenje, demontiranje i deponiranje prometnih znakova, reklamnih ploča i dr. na lokaciju koju odredi investitor. </t>
  </si>
  <si>
    <t xml:space="preserve">Postavljanje profila na terenu prema projektiranim poprečnim profilima ceste. </t>
  </si>
  <si>
    <t>U jediničnim cijenama ovog troškovnika uključeno je izvršenje svih obaveza iz bilo kojeg dijela ili priloga ovog projekta. Jedinične cijene u svim stavkama ovog troškovnika obuhvaćaju sav rad, materijal, režiju i zaradu izvođača, odnosno sadrže sve elemente propisane za strukturu prodajne cijene građevinskih  usluga. Pod jediničnom cijenom materijala podrazumijeva se cijena samog  materijala, njegova evenutalna prerada, svi transporti, utovari, istovari kao i uskladištenje dotičnog materijala kako bi ostao kvalitetan do trenutka ugradnje, kao i ispitivanje kvalitete i sve drugo u vezi s materijalom (atesti i sl.).</t>
  </si>
  <si>
    <t>PRIPREMNI RADOVI ukupno (kn):</t>
  </si>
  <si>
    <t>ZEMLJANI RADOVI  ukupno (kn):</t>
  </si>
  <si>
    <t>B02 - na 1 Fe stupu promjera 63.5 mm</t>
  </si>
  <si>
    <t>BETONSKI RADOVI  ukupno (kn):</t>
  </si>
  <si>
    <t>upušteni rubnjaci 15/25 na rampama za invalide</t>
  </si>
  <si>
    <t>kod rampi za invalide</t>
  </si>
  <si>
    <t>R upušt. 8/20 sve skupa</t>
  </si>
  <si>
    <t xml:space="preserve">Izvođač u potpunosti odgovara za ispravnost izvršene isporuke i jedini je odgovoran za eventualno loše izvedeni rad i lošu kvalitetu isporučenih materijala, opreme ili proizvoda. Izvođač je dužan posjedovati ateste o ispitivanju materijala upotrebljenih za izgradnju građevine, te ateste o ispravnosti izvedenih instalacija, a prilikom tehničkog pregleda građevine mora sve ateste dostaviti investitoru na upotrebu.  </t>
  </si>
  <si>
    <t>Sve nejasnoće u projektu izvođač je dužan s projektantom razjasniti prije početka radova. Bez pismene suglasnosti projektanta, izvođač nema pravo na izmjenu projekta. U protivnom, projektant otklanja od sebe svaku odgovornost za eventualno nastale posljedice. Eventualne opravdane izmjene projekta dužan je nadzorni inženjer investitora unijeti u građevinski dnevnik. Sve izmjene u projektu, opisu radova i jediničnim cijenama mogu uslijediti samo uz suglasnost projektanta i po odobrenju investitora.</t>
  </si>
  <si>
    <t xml:space="preserve">Osiguranje arheološkog nadzora. </t>
  </si>
  <si>
    <t>Iskop temelja za nove ogradne armiranobetonske zidove duž parcela umjesto porušenih ogradnih zidova.</t>
  </si>
  <si>
    <t xml:space="preserve"> U koridoru prometnice gdje je duž privatnih parcela srušen postojeći betonski zid mora se izgraditi novi. Iskop za temelje novog betonskog ogradnog zida vrši se prema situaciji iz projekta. </t>
  </si>
  <si>
    <t xml:space="preserve">U cijenu su uključeni svi radovi na iskopu materijala, s utovarom u prijevozno sredstvo, radovi na uređenju i čišćenju pokosa od labilnih blokova i rastresitog materijala, planiranje iskopanih i susjednih površina, priprema privremenih prometnica s održavanjem istih za cijelo vrijeme korištenja, te sanacija okoliša nakon dovršenja radova.  </t>
  </si>
  <si>
    <t>Strojni široki iskop bez obzira na kategoriju tla  s utovarom u prijevozno sredstvo.</t>
  </si>
  <si>
    <t xml:space="preserve">Iskolčenje i održavanje trase. </t>
  </si>
  <si>
    <t>Izrada betonskih rampi na kolnim ulazima u dvorišta na dijelu rampe koji se nalazi u dvorištu, izvan nogostupa (na mjestu prethodno porušenih rampi).</t>
  </si>
  <si>
    <t>Novi a.b. zid izvodi se od betona klase C25/30.</t>
  </si>
  <si>
    <t>Na dijelu ove ceste gdje su se zbog izvođenja nogostupa morali srušiti postojeći ogradni zidovi privatnih parcela izvode se novi zidovi od istog materijala kao i prethodno uklonjeni zidovi, a sve u dogovoru s vlasnikom pojedine parcele.</t>
  </si>
  <si>
    <t xml:space="preserve">Postavljenu površinu kompletno zasipati isključivo suhim kvarcnim pijeskom granulacije 0 - 1 mm te počistiti metlom. Pijesak mora ući u predviđene reške. </t>
  </si>
  <si>
    <t>Ovaj postupak ponoviti po potrebi 2 - 3 puta.</t>
  </si>
  <si>
    <t>Postavljene betonske elemente (opločnike) utvrditi gumenim ili drvenim čekićem, po potrebi izvaljati, a reške zaliti rijetkim cementnim mortom.</t>
  </si>
  <si>
    <t>Elaborat izvedenog stanja i objekata predaje se investitoru u cjelovitom kartiranom i digitalnom obliku. Broj primjeraka prema dogovoru s investitorom (ovisno o potrebama investitora i komunalnih poduzeća. Elaborat mora biti izrađen u apsolutnim (x, y, z) koordinatama i ovjeren od nadležnog katastarskog ureda.</t>
  </si>
  <si>
    <t>kom</t>
  </si>
  <si>
    <t>komplet</t>
  </si>
  <si>
    <t>količina</t>
  </si>
  <si>
    <t>PRIPREMNI RADOVI</t>
  </si>
  <si>
    <t>jed. cijena (kn)</t>
  </si>
  <si>
    <t>ZEMLJANI RADOVI</t>
  </si>
  <si>
    <t>OPĆE NAPOMENE:</t>
  </si>
  <si>
    <t>Strojno nasipanje i razastiranje, prema potrebi vlaženje ili sušenje, planiranje nasipanih slojeva debljine i nagiba prema projektu odnosno utvrđenih pokusnom dionicom, te zbijanje s odgovarajućim sredstvima, a prema odredbama OTU.</t>
  </si>
  <si>
    <t xml:space="preserve"> Kontrola zbijenosti vrši se pločom fi 30 cm pri čemu se zahtijeva modul zbijenosti 20 MN/m2 ili više. </t>
  </si>
  <si>
    <t xml:space="preserve">Debljina nasipnog sloja mora biti u skladu s vrstom nasipnog materijala te uporabljenim građevinskim strojevima. </t>
  </si>
  <si>
    <t>Isprekidana razdjelna crta bijele boje (TIP-A1), širine 12 cm.</t>
  </si>
  <si>
    <t>Široka isprekidana rubna crta žute boje, duljina puno 1 prazno 1 m (TIP-A), širine 30 cm.</t>
  </si>
  <si>
    <r>
      <t>Obračun po m</t>
    </r>
    <r>
      <rPr>
        <vertAlign val="superscript"/>
        <sz val="9"/>
        <rFont val="Arial"/>
        <family val="2"/>
        <charset val="238"/>
      </rPr>
      <t>2</t>
    </r>
    <r>
      <rPr>
        <sz val="9"/>
        <rFont val="Arial"/>
        <family val="2"/>
        <charset val="238"/>
      </rPr>
      <t xml:space="preserve"> očišćene površine.</t>
    </r>
  </si>
  <si>
    <t>U cijenu su uključeni svi potrebni radovi kao pažljivo raskopavanje korijenja, vađenje i zaštitu  biljaka, odlaganje na parceli i njegu do ponovne sadnje na mjestu koje se dogovori s vlasnikom parcele, a uz prethodnu suglasnost nadzornog inženjera..</t>
  </si>
  <si>
    <t xml:space="preserve">a) pažljivo uklanjanje </t>
  </si>
  <si>
    <t xml:space="preserve">b) ponovna sadnja </t>
  </si>
  <si>
    <t>Uklanjanje grmlja, šiblja, stabala debljine (promjera) do 10 cm, krupnog građevinskog otpada i ostalog otpada.</t>
  </si>
  <si>
    <t>Uklanjanje stabala, grmlja, šiblja, krupnog otpada i ostalog provodi se na svim površinama koje su unutar obuhvata građenja.</t>
  </si>
  <si>
    <t>Ovaj rad obuhvaća uklanjanje raznog otpada, te grmlja i drveća sa zaraslih površina koje ulaze u koridor ceste, s odsijecanjem grana na dužine pogodne za prijevoz, vađenjem korijenja, vađenjem starih panjeva, te uklanjanjem svog materijala od tog rada izvan profila ceste, utovar i transport na odlagalište koje osigurava izvođač radova.</t>
  </si>
  <si>
    <t>Stavka obuhvaća postavljanje metalne ograde od raznih varenih željeznih profila, koja je bila uklonjena i deponirana, na nove ogradne zidove.</t>
  </si>
  <si>
    <t>svi rubnjaci uzdignuti i položeni</t>
  </si>
  <si>
    <t>CRNO</t>
  </si>
  <si>
    <r>
      <t>Uklanjanje postojećih ogradnih AB zidova</t>
    </r>
    <r>
      <rPr>
        <sz val="9"/>
        <rFont val="Arial"/>
        <family val="2"/>
        <charset val="238"/>
      </rPr>
      <t xml:space="preserve">. </t>
    </r>
  </si>
  <si>
    <r>
      <t>Strojna izrada nosivog sloja od zrnatog kamenog materijala najvećeg zrna 63 mm bez veziva.</t>
    </r>
    <r>
      <rPr>
        <sz val="9"/>
        <rFont val="Arial"/>
        <family val="2"/>
        <charset val="238"/>
      </rPr>
      <t xml:space="preserve"> </t>
    </r>
  </si>
  <si>
    <t>U cijenu je uključena nabava kamenih prirodnih ili drobljenih zrnatih materijala kakvoće i granulacije prema zahtjevima projekta i OTU, utovar, prijevoz, i ugradnja (strojno razastiranje, planiranje i zbijanje do traženog modula stitljivosti ili stupnja zbijenosti) na uređenu i preuzetu podlogu. Izvedba, kontrola kakvoće i obračun oprema Općim tehničkim uvjetima za radove na cestama, IGH 2001. (OTU), 1.i 5. Poglavlje; odredbe  5-01; 5-01.1 do 5-01.4.</t>
  </si>
  <si>
    <t>Građevina: REKONSTRUKCIJA DIJELA ULICE PUT STANOVA U ZADRU</t>
  </si>
  <si>
    <t xml:space="preserve">  T.D. 5/16</t>
  </si>
  <si>
    <r>
      <t>Izrada nasipa ispred i iza ogradnog zida, od miješanog materijala iz iskopa trase ili pozajmišta.</t>
    </r>
    <r>
      <rPr>
        <sz val="9"/>
        <rFont val="Arial"/>
        <family val="2"/>
        <charset val="238"/>
      </rPr>
      <t xml:space="preserve">     </t>
    </r>
  </si>
  <si>
    <t>Puna crta, jednostruka razdjelna i rubna bijele boje, debljine 12 cm.</t>
  </si>
  <si>
    <t>U cijeni su sadržani svi troškovi nabave materijala, proizvodnje i ugradnje asfaltne mješavine, prijevoz, oprema i sve ostalo potrebno za potpuno izvođenje radova. Obračun je po m2 gornje površine stvarno položenog i ugrađenog nosivog sloja. Izvedba i kontrola kakvoće prema (HRN EN 13108-1) i tehničkim svojstvima i zahtjevima za građevne proizvode za proizvodnju asfaltnih mješavina i za asfaltne slojeve kolnika.</t>
  </si>
  <si>
    <t>Kratka isprekidana razdjelna i  rubna crta bijele boje, duljina puno 1 prazno 1 m (TIP-A), širine 12 cm.</t>
  </si>
  <si>
    <t>Izrada habajućeg asfaltnog sloja od asfaltbetona  AC 8 surf (BIT 50/70) AG4 M4.</t>
  </si>
  <si>
    <t>POZ</t>
  </si>
  <si>
    <t>Opis radova</t>
  </si>
  <si>
    <t>U troškovniku ovog  projekta dani su opisi stavaka za sve vrste predviđenih radova. Za sve što eventualno nije obuhvaćeno tim opisima, izvođač radova dužan je pridržavati se opisa danih u Općim tehničkim uvjetima za radove na cestama (OTU)  koje je 2001. g. izdao IGH - Zagreb, postojećih propisa i Hrvatskih normi.</t>
  </si>
  <si>
    <t>Za sve vrste betonskih radova potrebno je pridržavati se odredbi Tehničkog propisa za građevinske konstrukcije i odgovarajućih odredbi poglavlja 7. BETONSKI RADOVI, VI. knjige ˝Općih tehničkih uvjeta za radove na cestama˝.</t>
  </si>
  <si>
    <t xml:space="preserve">Betone i mortove treba miješati u klasama, prema propisima HRN za beton, odnosno za mortove kako je to dano u stavci troškovnika. Sav beton u principu potrebno je strojno miješati. Ručno miješanje dozvoljeno je samo za vrlo male količine nekonstruktivnih dijelova na građevini. </t>
  </si>
  <si>
    <t>Postavljanje postojećih prethodno uklonjenih i deponiranih metalnih ogradnih vrata od  varenih željeznih profila.</t>
  </si>
  <si>
    <t xml:space="preserve">Na mjestima gdje je izvršeno hrapavljenje ili frezanje (glodanje) postojećeg asfaltnog zastora mora se, prije ugradbe novih asfaltnih slojeva, izvršiti prskanje bitumenskom emulzijom u min. količini od 0,5 kg/m2. Nanošenje emulzije vrši se posebnom prskalicom. U svemu prema točki 5-03, knjiga 3 OTU-a. </t>
  </si>
  <si>
    <t>Postojeći objekti koji ulaze u koridor predmetnih ulica moraju se pažljivo srušiti tako da se ne oštete  dijelovi susjednih objekata.</t>
  </si>
  <si>
    <t>U cijenu je uključeno uklanjanje kompletnog objekta sa svim potrebnim radovima te sa odvozom materijala na gradsku deponiju.</t>
  </si>
  <si>
    <t>(Procjena i isplata vrijednosti objekta ulaze u sastav zasebnog elaborata.)</t>
  </si>
  <si>
    <t>Betonske stupiće deponirati na prikladno mjesto u dogovoru s vlasnikom parcele i nadzornim inženjerom, te nakon izgradnje novih zidova dovoz i postava deponiranih betonskih stupića.</t>
  </si>
  <si>
    <t>Ukoliko su betonski stupići oštećeni prilikom demontaže ili transporta, izvođač će o svom trošku popraviti postojeću ogradu ili postaviti novu u dogovoru s vlasnikom parcele i nadzornim inženjerom.</t>
  </si>
  <si>
    <t>ograda (gornji dio) od betonskih elemenata  (stupića) visine cca 0,7 m</t>
  </si>
  <si>
    <t xml:space="preserve">Demontaža postojećih metalnih ogradnih vrata te ponovno postavljanje. </t>
  </si>
  <si>
    <t>Visinu poklopaca postojećih okana (kanalizacija, vodovod, telefon, struja), rešetki slivnika te uličnih kapa koje se nalaze u koridoru nove prometnice, a ne uklanjaju se, potrebno je prilagoditi projektiranoj visini novih prometnih površina.</t>
  </si>
  <si>
    <t>Obračun po kompletu obavljenih radova.</t>
  </si>
  <si>
    <t>a) demontaža</t>
  </si>
  <si>
    <t>Rad obuhvaća pažljivu demontažu nadstrešnice od inox profila i prozirnih obloga od sigurnosnog stakla  (kako bi se ista mogla upotrijebiti kasnije za ponovno postavljanje), deponiranje na lokaciju u dogovoru s nadzornim inženjerom  te doprema s privremene deponije i ponovno postavljanje deponirane nadstrešnice.</t>
  </si>
  <si>
    <t xml:space="preserve">uklanjanje postojećih poklopaca 60 x 60 cm, nosivosti 250 KN radi zamjene novim poklopcima s pripadnim okvirom </t>
  </si>
  <si>
    <t>poklopci kanalizacijskih okana nosivosti 150 i 125 KN</t>
  </si>
  <si>
    <t>poklopci vodovodnih okana - u kolniku, radi zamjene novim nosivosti 400 KN</t>
  </si>
  <si>
    <t>poklopci vodovodnih okana - u kolniku, nosivosti 400 KN</t>
  </si>
  <si>
    <t>Dobava i ugradba novih zamjenskih poklopaca na postojećim oknima, umjesto postojećih neodgovarajućih poklopaca.</t>
  </si>
  <si>
    <t xml:space="preserve"> kanalizacijski poklopci okrugli tipski poklopci Ф 600 mm s "mehanizmom" za zatvaranje, nosivosti 400 KN</t>
  </si>
  <si>
    <t>U stavku je uključeno skidanje ili nadogradnja betona do potrebne visine, izravnavanje površine i nabava, doprema i ugradnja novog poklopca, rešetke odnosno potrebne vodovodne ulične kape na podlogu od betona C 16/20, a do projektirane visine novih prometnih površina.</t>
  </si>
  <si>
    <t>Pažljivo uklanjanje postojećih opločenja  i podova od raznih materijala, u dvorištima privatnih parcela, unutar koridora ceste.</t>
  </si>
  <si>
    <t>AC 22 base (BIT 50/70) AG6 M2 - karbonat,                   d= 6 cm</t>
  </si>
  <si>
    <t>Izrada habajućeg asfaltnog sloja  (srednje prometno opterećenje) od asfaltbetona  AC 11 surf  PmB 45/80-65 AG1 M1.</t>
  </si>
  <si>
    <t>U cijeni su sadržani svi troškovi nabave materijala, proizvodnje i ugradnje asfaltne mješavine, prijevoz, oprema i sve ostalo potrebno za potpuno izvođenje radova. Obračun je po m2 gornje površine stvarno položenog i ugrađenog habajućeg sloja od asfaltbetona sukladno projektu. Izvedba i kontrola kakvoće prema (HRN EN 13108-1) i tehničkim svojstvima i zahtjevima za građevne proizvode za proizvodnju asfaltnih mješavina i za asfaltne slojeve kolnika.</t>
  </si>
  <si>
    <t>U cijeni su sadržani svi troškovi nabave materijala, proizvodnje i ugradnje asfaltne mješavine, prijevoz, oprema i sve ostalo potrebno za potpuno izvođenje radova. Obračun je po m2 gornje površine stvarno položenog i ugrađenog habajućeg sloja od asfaltbetona sukladno projektu. Izvedba i kontrola kakvoće prema (HRN EN 13108-1) i tehničkim svojstvima i zahtjevima za građevne proizvode za proizvodnju asfaltnih mješavina i asfaltnih             slojeva.</t>
  </si>
  <si>
    <t>Izrada nosivog asfaltnog sloja (srednje prometno opterećenje) od asfaltbetona AC 22 base (BIT 50/70) AG6 M2.</t>
  </si>
  <si>
    <t>Nabava, doprema i polaganje tipskih betonskih elemenata čepaste varijante površine, dimenzija 40 x 40 x 8 cm na dijelu prijelaza s nogostupa na razinu kolnika.</t>
  </si>
  <si>
    <t>Prilikom izvođenja radova pridržavati se važećih građevinskih normi.</t>
  </si>
  <si>
    <t>Predviđa se 1 red (širine 40 cm) uz rubnjak pješačkog prijelaza.</t>
  </si>
  <si>
    <t>Nasipati tamponski sloj, izravnati, dobro nabiti i podesiti padove za odvodnju, nasipati sloj kamenog agregata granulacije 2-4 mm, u debljini 3-5 cm i izravnati letvom.</t>
  </si>
  <si>
    <t>Postavljeni opločnik utvrditi gumenim ili drvenim čekićem, kompletno postavljenu površinu opločnika zasipati (fugirati) suhim pijeskom granulacije 0-1 mm (najbolje kvarcnim pijeskom).</t>
  </si>
  <si>
    <t>Obračun po m2 izvedene čepaste strukture površine.</t>
  </si>
  <si>
    <t>Površinu opločnika po potrebi izvaljati ili nabiti vibro-nabijačima koji na radnoj ploči imaju gumenu oblogu.</t>
  </si>
  <si>
    <t>Pijesak mora ući u reške, a višak počistiti           metlom. 
Ovaj postupak ponoviti nekoliko puta, jer pijesak mora potpuno popuniti predviđene reške (fuge).</t>
  </si>
  <si>
    <t>Betonski opločnici moraju zadovoljavati sve uvjete prema  HRN EN 1339.</t>
  </si>
  <si>
    <t>natpis ŠKOLA - H42</t>
  </si>
  <si>
    <t>oznake pješačkog prijelaza u blizini škole  - H55</t>
  </si>
  <si>
    <t>B39 - na 1 Fe stupu promjera 63.5 mm</t>
  </si>
  <si>
    <t>A34 - na 1 Fe stupu promjera 63.5 mm</t>
  </si>
  <si>
    <t>C31 - na 1 Fe stupu promjera 63.5 mm</t>
  </si>
  <si>
    <r>
      <t xml:space="preserve">C04 + B31 (20 km/h) - na Fe stupu </t>
    </r>
    <r>
      <rPr>
        <sz val="11"/>
        <rFont val="Symbol"/>
        <family val="1"/>
        <charset val="2"/>
      </rPr>
      <t>f</t>
    </r>
    <r>
      <rPr>
        <sz val="9"/>
        <rFont val="Arial"/>
        <family val="2"/>
        <charset val="238"/>
      </rPr>
      <t xml:space="preserve"> 63.5 mm</t>
    </r>
  </si>
  <si>
    <r>
      <t xml:space="preserve">A34 + B39  - na Fe stupu </t>
    </r>
    <r>
      <rPr>
        <sz val="11"/>
        <rFont val="Symbol"/>
        <family val="1"/>
        <charset val="2"/>
      </rPr>
      <t>f</t>
    </r>
    <r>
      <rPr>
        <sz val="9"/>
        <rFont val="Arial"/>
        <family val="2"/>
        <charset val="238"/>
      </rPr>
      <t xml:space="preserve"> 63.5 mm</t>
    </r>
  </si>
  <si>
    <t>zid širine 20 cm i srednje visine rušenja iznad tla  80 cm</t>
  </si>
  <si>
    <t>Stavka uključuje i potpuno ili djelomično           uklanjanje podzemnog dijela zida kao i temelja zida.</t>
  </si>
  <si>
    <t>dvokrilna zaokretna kolna vrata dužine cca 3,0 m visine cca 1,6 m,  sa 2 metalna stupa</t>
  </si>
  <si>
    <t>Pažljivo skidanje postojeće ograde od             betonskih elemenata (stupića) sa ogradnih zidova.</t>
  </si>
  <si>
    <t>stambeni objekt - prizemlje i kat</t>
  </si>
  <si>
    <t>dvokrilna zaokretna kolna vrata dužine cca 4,0 m visine cca 1,6 m,  sa 2 metalna stupa</t>
  </si>
  <si>
    <t>klizna kolna  vrata širine 4,0 m visine cca 1,6 m, sa 2 metalna stupa</t>
  </si>
  <si>
    <t>klizna kolna  vrata širine 6,0 m visine cca 1,6 m, , sa 2 metalna stupa</t>
  </si>
  <si>
    <t>jednokrilna zaokretna pješačka  vrata širine cca 1,2 m visine 1,5 m;  sa 2 metalna stupa</t>
  </si>
  <si>
    <t>jednokrilna zaokretna pješačka  vrata širine cca 1,2 m visine 1,5 m;  sa 2 AB stupa</t>
  </si>
  <si>
    <t>jednokrilna zaokretna pješačka  vrata širine cca 1,5 m visine 2,0 m;  sa 2 AB stupa</t>
  </si>
  <si>
    <t>dvokrilna zaokretna pješačka  vrata širine cca 2,0 m visine 1,5 m;  sa 2 AB stupa</t>
  </si>
  <si>
    <t>klizna kolna  vrata širine 6,0 m visine cca 1,6 m, , sa 2 AB stupa</t>
  </si>
  <si>
    <t>klizna kolna  vrata širine 4,0 m visine cca 1,6 m, sa 2 AB stupa</t>
  </si>
  <si>
    <t>dvokrilna zaokretna kolna vrata dužine cca 4,0 m visine cca 1,6 m,  sa 2 AB stupa</t>
  </si>
  <si>
    <t>dvokrilna zaokretna kolna vrata dužine cca 3,0 m visine cca 1,6 m,  sa 2 AB stupa</t>
  </si>
  <si>
    <t>zid širine 20 cm  i visine 160 cm</t>
  </si>
  <si>
    <t>zid širine 20 cm  i visine 180 cm</t>
  </si>
  <si>
    <t>temelj dimenzija  0,85 x 0,4 m</t>
  </si>
  <si>
    <t xml:space="preserve"> a) betonska podloga C16/20, d= 10 cm</t>
  </si>
  <si>
    <t xml:space="preserve">Prosječna širina dvorišnog dijela rampi u dvorištima obiteljskih kuća je cca 3,5 m. </t>
  </si>
  <si>
    <t>a) betonska ploča klase C 25/30 (MB30), debljina ploče 10 cm.</t>
  </si>
  <si>
    <t xml:space="preserve">Kod poslovnih objekata rampe su uglavnom u širini parcele objekta. </t>
  </si>
  <si>
    <t>Rampe se izvode od betona C25/30 (MB 30). Kose plohe moraju se ohrapaviti.</t>
  </si>
  <si>
    <t>razbijanje i iskop razbijenih asfaltnih slojeva i betonskih ploča debljine cca 10 cm</t>
  </si>
  <si>
    <t>Pažljivo uklanjanje postojećih mladih stabala, ukrasnih živica i grmova te ponovna sadnja nakon izrade novog ogradnog zida.</t>
  </si>
  <si>
    <t>Ovaj rad obuhvaća pažljivo uklanjanje mladih stabala, ukrasnih živica i grmova zasađenih u vrtovima privatnih parcela, uz postojeće ograde, a koje ulaze u koridor ceste. Biljke se uklanjaju zajedno s korjenjem te odlažu na pogodno mjesto na parceli izvan radne zone.</t>
  </si>
  <si>
    <t>ukrasni grmovi (ruže i dr.), promjer cca 50 cm, visina cca 150 cm</t>
  </si>
  <si>
    <t>vinova loza visine cca 1.5 m</t>
  </si>
  <si>
    <t>mlada stabla maslina promjera 10 - 20 cm</t>
  </si>
  <si>
    <t>ukrasna živica visine cca 150 cm, širine cca 60           cm</t>
  </si>
  <si>
    <t>ukrasna živica visine cca 200 cm, širine cca 60           cm</t>
  </si>
  <si>
    <t>ukrasna živica visine cca 300 cm, širine cca 60           cm</t>
  </si>
  <si>
    <t>Ovaj rad obuhvaća uklanjanje mladih stabala, živica i grmova koje ulaze u koridor ceste, a ne mogu se presaditi te se moraju posjeći i odložiti na pogodno mjesto na parceli izvan radne zone.</t>
  </si>
  <si>
    <t>Uklanjanje sa privatnih zelenih površina (vrtova) postojećih mladih stabala, živica i grmova koji se ne mogu presaditi te odlaganje na parceli izvan radne zone.</t>
  </si>
  <si>
    <t>U cijenu su uključeni svi potrebni radovi kao rezanje grana, živica i grmova te pilanje porušenih stabala na manje komade, slaganje u hrpe i odlaganje na parceli van radne zone.</t>
  </si>
  <si>
    <t>stabla promjera  &gt; 30 cm</t>
  </si>
  <si>
    <t>stabla smokve  &gt; 30 cm</t>
  </si>
  <si>
    <t>stabla badema  &gt; 30 cm</t>
  </si>
  <si>
    <t>stabla smokve 10-30 cm</t>
  </si>
  <si>
    <r>
      <t>Izrada geodetskog elaborata izvedenog stanja i objekata.</t>
    </r>
    <r>
      <rPr>
        <sz val="9"/>
        <rFont val="Arial"/>
        <family val="2"/>
        <charset val="238"/>
      </rPr>
      <t xml:space="preserve"> </t>
    </r>
  </si>
  <si>
    <t xml:space="preserve">Geodetski elaborat izvedenog stanja predaje se investitoru u cjelovitom kartiranom i digitalnom obliku. Broj primjeraka prema dogovoru s investitorom (ovisno o potrebama investitora i komunalnih poduzeća). </t>
  </si>
  <si>
    <t>Rešetke slivnika i linijske rešetke u privatnoj parceli ostaju vlasniku parcele.</t>
  </si>
  <si>
    <r>
      <t xml:space="preserve">metalna ograda od Fe cijevi </t>
    </r>
    <r>
      <rPr>
        <sz val="9"/>
        <rFont val="Symbol"/>
        <family val="1"/>
        <charset val="2"/>
      </rPr>
      <t>f</t>
    </r>
    <r>
      <rPr>
        <sz val="9"/>
        <rFont val="Arial"/>
        <family val="2"/>
        <charset val="238"/>
      </rPr>
      <t xml:space="preserve"> 40 mm, na nogostupu (ograda visine cca 120 cm, dužine cca 400 cm)</t>
    </r>
  </si>
  <si>
    <t>nadstrešnica od inox profila i prozirnih obloga od sigurnosnog stakla. dužine cca 4250 mm, širine cca 900 mm i visine cca 2600 mm, sa klupom za sjedenje i inox  pločom za informacije (vozni red         autobusa)</t>
  </si>
  <si>
    <t xml:space="preserve">Pažljiva demontaža postojeće nadstrešnice autobusnog stajališta te ponovno postavljanje. </t>
  </si>
  <si>
    <t>poštanski sandučić (vlasništvo HP - Hrvatska pošta d.d.) dimenzija cca 40x25x55 cm (sandučić pričvršćen na zid)</t>
  </si>
  <si>
    <t>mali privatni poštanski sandučić dimenzija cca 17x7x25 cm (sandučić pričvršćen na ogradnom zidu parcele)</t>
  </si>
  <si>
    <r>
      <t xml:space="preserve">metalni stup za zastavu  </t>
    </r>
    <r>
      <rPr>
        <sz val="9"/>
        <rFont val="Symbol"/>
        <family val="1"/>
        <charset val="2"/>
      </rPr>
      <t>f</t>
    </r>
    <r>
      <rPr>
        <sz val="9"/>
        <rFont val="Arial"/>
        <family val="2"/>
        <charset val="238"/>
      </rPr>
      <t xml:space="preserve"> 75 mm,  visine cca          5,0 m</t>
    </r>
  </si>
  <si>
    <t>B02 na 1 stupu od Fe cijevi</t>
  </si>
  <si>
    <t>K44 (60x40 cm) na 1Fe stupu promjera 63.5 mm</t>
  </si>
  <si>
    <t>K45 (60x40 cm) na 1Fe stupu promjera 63.5 mm</t>
  </si>
  <si>
    <t>K45 + C120 (PUT STANOVA) - na 1 Fe stupu promjera 63.5 mm</t>
  </si>
  <si>
    <t>stup promjera 63.5 mm - bez prometnog znaka</t>
  </si>
  <si>
    <t>B31 (40 km/h) - na 1 Fe stupu promjera 63.5 mm</t>
  </si>
  <si>
    <t>C02 - 2 znaka (za oba smjera) na 1 Fe stupu promjera 63.5 mm</t>
  </si>
  <si>
    <t>C04 + B31 (30 km/h) - na 1 Fe stupu promjera 63.5 mm</t>
  </si>
  <si>
    <t>A24 + E01 - na 1 Fe stupu promjera 63.5 mm</t>
  </si>
  <si>
    <r>
      <t xml:space="preserve">uklanjanje cijevnog propusta PVC </t>
    </r>
    <r>
      <rPr>
        <sz val="9"/>
        <rFont val="Symbol"/>
        <family val="1"/>
        <charset val="2"/>
      </rPr>
      <t>f</t>
    </r>
    <r>
      <rPr>
        <sz val="9"/>
        <rFont val="Arial"/>
        <family val="2"/>
        <charset val="238"/>
      </rPr>
      <t xml:space="preserve"> 300 mm, duljine cca 6.0 m</t>
    </r>
  </si>
  <si>
    <t xml:space="preserve">linijske rešetke širine cca 50 cm, ukupne dužine cca 50,0 m (7 rešetki duljina cca 3.0 m, 5.0 m, 6.0 m i 15.0 m) </t>
  </si>
  <si>
    <t>C04 + B31 (20 km/h) - na 1 Fe stupu promjera 63.5 mm</t>
  </si>
  <si>
    <r>
      <t xml:space="preserve">metalni stup za sušenje robe  </t>
    </r>
    <r>
      <rPr>
        <sz val="9"/>
        <rFont val="Symbol"/>
        <family val="1"/>
        <charset val="2"/>
      </rPr>
      <t>f</t>
    </r>
    <r>
      <rPr>
        <sz val="9"/>
        <rFont val="Arial"/>
        <family val="2"/>
        <charset val="238"/>
      </rPr>
      <t xml:space="preserve"> 50 mm,  visine           cca 4,0 m sa znakom C120 (OSJEČKA ULICA)</t>
    </r>
  </si>
  <si>
    <t>U cijenu je uključeno pažljivo skidanje poklopaca i rešetki, djelomično ili potpuno rušenje (razbijanje betona) predmetnih objekata, zatrpavanje materijalom iz iskopa do donjeg stroja prometnice i odvoz šute na gradsku deponiju te                   deponiranje skinutih poklopaca, rešetki i vodovodnih kapa na mjesto koje odredi nadzorni inženjer.</t>
  </si>
  <si>
    <r>
      <t>Uklanjanje postojećih betonskih rubnjaka</t>
    </r>
    <r>
      <rPr>
        <sz val="9"/>
        <rFont val="Arial"/>
        <family val="2"/>
        <charset val="238"/>
      </rPr>
      <t>.             U cijenu je uključeno strojno vađenje, utovar i transport rubnjaka kao i transport na deponiju.  Sve u skladu s točkom 1-03.2. OTU-a.</t>
    </r>
  </si>
  <si>
    <t xml:space="preserve">U jediničnu cijenu uračunat utovar, prijevoz do mjesta deponije, istovar i planiranje zemlje na deponiji te vraćanje deponije u prvobitno stanje. </t>
  </si>
  <si>
    <t>Obračun je za komplet  obavljenih radova, po komadu uklonjenog poklopca. Odnsovo po m' linijeske rešetke.</t>
  </si>
  <si>
    <t>Uklanjanje postojećih cjevovoda koji više neće biti u funkciji (ukidaju se), a na trasi su novih instalacija.</t>
  </si>
  <si>
    <t>U cijenu su uključeni svi radovi potrebni za uklanjanje cjevovoda (iskop, demontaža, vađenje cjevovoda) i odvoz cjevovoda na mjesto koje odredi nadzorni inženjer u dogovoru s vlasnikom cjevovoda.</t>
  </si>
  <si>
    <t>postojeći vodovod - L.Ž. DN 200 mm (od Put Tikulina do Dubrovačke ulice)</t>
  </si>
  <si>
    <t xml:space="preserve">Odvoz na privremenu deponiju te deponiranje dijela materijala iskopa koji će se ugrađivati u nasip. </t>
  </si>
  <si>
    <t>Izrada nasipa od miješanog materijala  iz iskopa trase ili pozajmišta.</t>
  </si>
  <si>
    <t>Stavka obuhvaća dovoz materijala iz iskopa na trasi s privremene deponije  ili nabavu i dopremu materijala iz pozajmišta, strojno nasipanje, razastiranje, prema potrebi vlaženje ili sušenje te grubo planiranje materijala u nasipu prema dimenzijama i nagibima iz projekta odnosno utvrđenih pokusnom dionicom, kao i zbijanje s odgovarajućim sredstvima, a  prema zahtjevima iz  OTU.</t>
  </si>
  <si>
    <t>nasip ispred i iza  zidova - iz iskopa na trasi, dovoz s privremene deponije</t>
  </si>
  <si>
    <t>ispuna nogostupa - Sz ≥ 100%, Ms ≥ 40MN/m2 - iz iskopa na trasi, dovoz s privremene deponije</t>
  </si>
  <si>
    <t xml:space="preserve">Na dionicama na kojima se materijal iskopa ne može ostaviti na trasi, iskopani materijal koji će se koristiti za nasip odvoziti odmah prilikom iskopa na privremenu deponiju. </t>
  </si>
  <si>
    <t>Privremenu deponiju određuje nadzorni inženjer u dogovoru s investitorom i nadležnom gradskom službom.</t>
  </si>
  <si>
    <t>Prijevoz i istovar iskopanog materijala na stalnu deponiju.</t>
  </si>
  <si>
    <t>Višak iskopanog materijala treba odvesti na stalnu deponiju koju osigurava izvođač radova. Prije izlaska na prometnice izvan granica zahvata  kotače vozila treba oprati da se spriječi onečišćenje prometnica izvan gradilišta.</t>
  </si>
  <si>
    <t xml:space="preserve"> prijevoz viška materijala na stalnu deponiju</t>
  </si>
  <si>
    <t>Stvarna kategorija zemljišta ustanovit će se nakon izvršenih iskopa i unijeti u poprečne i uzdužne profile uz upis u građevinski dnevnik, a što potpisuju zajednički izvođač i nadzorni inženjer. Prekopi mimo projektom predviđenih neće se priznavati izvođaču. Iskopani materijal koji će se upotrijebiti, deponirati tako da ne smeta gradnji prometnice i iskopu rova cjevovoda.</t>
  </si>
  <si>
    <t>Na svu radnu snagu dodaje se faktor u koji pored ostalog treba uračunati i održavanje gradilišta, postavljanje svih pomičnih objekata na gradilištu kao i demontaža istih. U pogledu izmjera držati se točno upustva iz prosječnih normi u građevinarstvu, tj. u pogledu dodavanja i odbijanja za kvadraturu i sl. Uređenje gradilišta po završetku radova kao i zemljišta za deponije (stalne i privremene), prilazne puteve i pomoćne zgrade, uključeno je u jediničnu cijenu i neće se posebno naplaćivati.</t>
  </si>
  <si>
    <t>žičana ograda srednje visine 1,0 m na AB zidu</t>
  </si>
  <si>
    <t>ograda srednje visine 1,0 m</t>
  </si>
  <si>
    <t>reklama (za pekaru) cca  40*40 * 200 cm na AB stupu</t>
  </si>
  <si>
    <t>reklame ukupno cca 100 * 150 cm, na 2 Fe stupa  promjera 63.5 mm (2  reklame - LJEKARNA i         SICO)</t>
  </si>
  <si>
    <t>postojeći betonski opločnici raznih oblika i dimenzija (20 x 20 cm, 10 x 20, 10x10 cm), debljine 6 cm</t>
  </si>
  <si>
    <t>opločenje postojećim betonskim opločnicima dimenzija 20 x 20 cm, 10x20, 10x10 cm, debljine 6 cm (na sloju cementnog morta d=4 cm)</t>
  </si>
  <si>
    <t>Ponovno postavljanje dijela prethodno uklonjenih postojećih opločenja  i podova od raznih materijala, u dvorištima privatnih parcela, unutar koridora ceste.</t>
  </si>
  <si>
    <t>U cijenu je uključeno pažljivo vađenje, utovar i odvoz betonskih opločnika i kamenih ploča na privremeno odlagalište, u dogovoru s           investitorom.</t>
  </si>
  <si>
    <t xml:space="preserve">           </t>
  </si>
  <si>
    <t>Nakon postavljanja rubnih elemenata, na završeni nosivi sloj (betonsku podlogu debljine 10 cm) i nagiba prema projektu, preuzet od nadzornog inženjera, polažu se betonski opločnici C 30/37, u sloj  pijeska i cementa (omjer 5:1) debljine 4 cm, na prethodno pripremljenu betonsku                   podlogu.</t>
  </si>
  <si>
    <t>postojeće opločenje pločama benkovačkog kamena (betonska podloga u posebnoj stavci)</t>
  </si>
  <si>
    <t>Stavka obuhvaća nabavu i dopremu pijeska, cementa i sveg ostalog potrebnog za polaganje betonskih opločnika i kamenih ploča, dopremu postojećih opločnika i ploča s  privremenog odlagališta te ponovnu ugradnju.</t>
  </si>
  <si>
    <t>uklanjanje telefonski poklopci 50 x80 cm,             nosivosti 150 KN radi zamjene novim nosivosti             400 KN</t>
  </si>
  <si>
    <r>
      <t>Pažljiva demontaža postojeće žičane ograde sa betonskog ogradnog zida te ponovno postavljanje na obnovljeni ogradni zid.</t>
    </r>
    <r>
      <rPr>
        <sz val="9"/>
        <rFont val="Arial"/>
        <family val="2"/>
        <charset val="238"/>
      </rPr>
      <t xml:space="preserve">  </t>
    </r>
  </si>
  <si>
    <t>Postavljanje postojeće prethodno uklonjene i deponirane žičane ograde.</t>
  </si>
  <si>
    <t>Na dijelu novih ogradnih zidova postavlja se postojeća ograda od pletene žice, odnosno od "rabic" žice, a koja je bila uklonjena sa starih zidova i deponirana.</t>
  </si>
  <si>
    <t>Rad obuhvaća dovoz postojeće žičane ograde, ugradnju stupova, postavljane mreže, te sav ostali rad i materijal potreban za izradu ograde.</t>
  </si>
  <si>
    <r>
      <t>Obračun se vrši po m</t>
    </r>
    <r>
      <rPr>
        <vertAlign val="superscript"/>
        <sz val="9"/>
        <rFont val="Arial"/>
        <family val="2"/>
        <charset val="238"/>
      </rPr>
      <t>1</t>
    </r>
    <r>
      <rPr>
        <sz val="9"/>
        <rFont val="Arial"/>
        <family val="2"/>
        <charset val="238"/>
      </rPr>
      <t xml:space="preserve"> postavljene ograde.</t>
    </r>
  </si>
  <si>
    <r>
      <t>Uklanjanje postojećih objekata na trasi prometnice.</t>
    </r>
    <r>
      <rPr>
        <sz val="9"/>
        <rFont val="Arial"/>
        <family val="2"/>
        <charset val="238"/>
      </rPr>
      <t xml:space="preserve"> </t>
    </r>
  </si>
  <si>
    <t>Rad obuhvaća pažljivu demontažu metalnih vrata i stupova (kako bi se ista mogla upotrijebiti kasnije za ponovno postavljanje), deponiranje na parceli na prikladno mjesto izvan obuhvata radova,  do ponovne ugradbe, u dogovoru s vlasnikom parcele i nadzornim inženjerom.</t>
  </si>
  <si>
    <r>
      <t>Obračun po m</t>
    </r>
    <r>
      <rPr>
        <vertAlign val="superscript"/>
        <sz val="9"/>
        <rFont val="Arial"/>
        <family val="2"/>
        <charset val="238"/>
      </rPr>
      <t>3</t>
    </r>
    <r>
      <rPr>
        <sz val="9"/>
        <rFont val="Arial"/>
        <family val="2"/>
        <charset val="238"/>
      </rPr>
      <t xml:space="preserve"> iskopanog sraslog materijala.</t>
    </r>
  </si>
  <si>
    <r>
      <t>Na oknima postojećeg kolektora mješovite odvodnje na predmetnom dijelu ulice Put Stanova ugrađuju se lijevanoželjezni okrugli tipski poklopci Ф 600 mm s "mehanizmom" za zatvaranje, a nosivosti 400 kN,  u skladu s opisom stavke IV.1. (</t>
    </r>
    <r>
      <rPr>
        <b/>
        <sz val="9"/>
        <rFont val="Arial"/>
        <family val="2"/>
        <charset val="238"/>
      </rPr>
      <t>2. TROŠKOVNIK ODVODNJE</t>
    </r>
    <r>
      <rPr>
        <sz val="9"/>
        <rFont val="Arial"/>
        <family val="2"/>
        <charset val="238"/>
      </rPr>
      <t xml:space="preserve">, </t>
    </r>
    <r>
      <rPr>
        <b/>
        <sz val="9"/>
        <rFont val="Arial"/>
        <family val="2"/>
        <charset val="238"/>
      </rPr>
      <t>poglavlje IV. ZIDARSKI RADOVI</t>
    </r>
    <r>
      <rPr>
        <sz val="9"/>
        <rFont val="Arial"/>
        <family val="2"/>
        <charset val="238"/>
      </rPr>
      <t>).</t>
    </r>
  </si>
  <si>
    <t>Rad obuhvaća skidanje rđe te premaz zaštitnom              bojom za metal i završnim slojem lak boje u              tonu kao postojeća te doprema s privremene deponije i ponovno postavljanje deponiranih metalnih ogradnih vrata.</t>
  </si>
  <si>
    <t>Rad obuhvaća sve potrebne radove, kao skidanje hrđe, premaz zaštitnom bojom za metal i završnim slojem lak boje u tonu kao postojeća te doprema s privremene deponije i ponovno postavljanje deponiranih metalnih ogradnih vrata.</t>
  </si>
  <si>
    <t>Rad obuhvaća sve potrebne radove, kao skidanje hrđe, premaz zaštitnom bojom za metal i završnim slojem lak boje u tonu kao postojeća te doprema s privremene deponije i ponovno postavljanje deponiranih metalne ograde.</t>
  </si>
  <si>
    <t>Obračun po komadu ponovo postavljenih ogradnih vrata.</t>
  </si>
  <si>
    <r>
      <t xml:space="preserve"> kolnik:  AB 11E:  nova oznaka  </t>
    </r>
    <r>
      <rPr>
        <b/>
        <sz val="9"/>
        <rFont val="Arial"/>
        <family val="2"/>
        <charset val="238"/>
      </rPr>
      <t>AC 11 surf                 (BIT 50/70) AG2 M3</t>
    </r>
    <r>
      <rPr>
        <sz val="9"/>
        <rFont val="Arial"/>
        <family val="2"/>
        <charset val="238"/>
      </rPr>
      <t>,   d= 4 cm</t>
    </r>
  </si>
  <si>
    <r>
      <t xml:space="preserve"> nogostup izdignut iznad kolnika:  </t>
    </r>
    <r>
      <rPr>
        <b/>
        <sz val="9"/>
        <rFont val="Arial"/>
        <family val="2"/>
        <charset val="238"/>
      </rPr>
      <t>AC 8 surf (BIT 50/70) AG4 M4,</t>
    </r>
    <r>
      <rPr>
        <sz val="9"/>
        <rFont val="Arial"/>
        <family val="2"/>
        <charset val="238"/>
      </rPr>
      <t xml:space="preserve">  d= 4 cm</t>
    </r>
  </si>
  <si>
    <t>Obračun je za komplet  obavljenih radova, po komadu uklonjenog poklopca. Odnosno po m' linijeske rešetke.</t>
  </si>
  <si>
    <t xml:space="preserve">Poklopac okna od lijevanog željeza, nosivosti D 400, minimalnog svjetlog promjera 600 mm, nodularni lijev, s okruglim okvirom ravne bočne stjenke od lijevanog željeza obloženog betonom C 35/45 (razreda izloženosti XD3, XF4, XA3), sa zamjenjivim uloškom protiv          lupanja debljine 10 mm smještenim horizontalno u ležište na okviru, stabiliziran trnovima, bez mogućnosti ispadanja, razreda opterećenja D 400 (prema HRN EN 124:2005), s dva bezvijčana elementa za zaključavanje izrađena od kompozitnog materijala, bez zgloba, bez premaza. </t>
  </si>
  <si>
    <t>Pritisak okvira na dosjednu površinu iznosi do najviše 2,6 N/mm2. Visina okvira najmanje 125 mm, ukupna masa najmanje 100 kg.</t>
  </si>
  <si>
    <t>1.</t>
  </si>
  <si>
    <t>TROŠKOVNIK PROMETNICA</t>
  </si>
  <si>
    <t>2.</t>
  </si>
  <si>
    <t>TROŠKOVNIK ODVODNJE</t>
  </si>
  <si>
    <t>TROŠKOVNIK VODOVODA</t>
  </si>
  <si>
    <t>4.</t>
  </si>
  <si>
    <t>TROŠKOVNIK ELEKTRORADOVA</t>
  </si>
  <si>
    <t>5.</t>
  </si>
  <si>
    <t>SVEUKUPNO (u kunama bez PDV-a):</t>
  </si>
  <si>
    <t>PDV (25%)</t>
  </si>
  <si>
    <t>SVEUKUPNO (u kunama sa PDV-om):</t>
  </si>
  <si>
    <t xml:space="preserve">6. NATJEČAJNI TROŠKOVNIK </t>
  </si>
  <si>
    <t xml:space="preserve">           - SVEUKUPNA REKAPITULACIJA</t>
  </si>
  <si>
    <t xml:space="preserve">Investitor :  GRAD ZADAR                                                                                              Projektirao:   GiN - Company  d.o.o. ZADAR      </t>
  </si>
  <si>
    <t>Naručitelj :  GRAD ZADAR                                                                                                                                                                                                                       T.D. 5/16</t>
  </si>
  <si>
    <t xml:space="preserve"> 2. T R O Š K O V N I K  ODVODNJE</t>
  </si>
  <si>
    <t>U ovom Troškovniku obrađeni su svi radovi potrebni za izgradnju kolektora mješovitih otpadnih voda na predmetnom dijelu ulice Put Stanova u Zadru. Također su obrađeni fekalni kućni priključci okolnih parcela, priključci za vodolovna grla i priključci sekundarnih kolektora iz poprečnih ulica.</t>
  </si>
  <si>
    <r>
      <t xml:space="preserve">Dio radova potrebnih za izgradnju predmetne kanalizacijske mreže (pilanje i razbijanje                postojećeg asfalta, lociranje i označavanje mjesta poznatih  trasa   podzemnih komunalnih  instalacija, izrada "Elaborata privremene regulacije prometa, postavljanje i uklanjanje prometne signalizacije,            izrada nove kolničke konstrukcije) obrađen je u </t>
    </r>
    <r>
      <rPr>
        <b/>
        <sz val="11"/>
        <rFont val="Arial"/>
        <family val="2"/>
      </rPr>
      <t>1. dijelu</t>
    </r>
    <r>
      <rPr>
        <sz val="11"/>
        <rFont val="Arial"/>
        <family val="2"/>
      </rPr>
      <t xml:space="preserve"> (</t>
    </r>
    <r>
      <rPr>
        <b/>
        <sz val="11"/>
        <rFont val="Arial"/>
        <family val="2"/>
        <charset val="238"/>
      </rPr>
      <t>TROŠKOVNIK PROMETNICE)</t>
    </r>
    <r>
      <rPr>
        <sz val="11"/>
        <rFont val="Arial"/>
        <family val="2"/>
      </rPr>
      <t xml:space="preserve"> predmetnog troškovnika prometnice i prateće komunalne infrastrukture.</t>
    </r>
  </si>
  <si>
    <t>I.</t>
  </si>
  <si>
    <t>ukupno            (kn)</t>
  </si>
  <si>
    <t>Iskolčenje trase glavnog mješovitog kolektora i priključaka</t>
  </si>
  <si>
    <t>Trase glavnog kolektora, priključaka za vodolovna grla i fekalnih kućnih priključaka, te trase trase priključaka sekundarnih kolektora, moraju se označiti na terenu uz obilježavanje svih važnijih točaka i upis broja poligona svake točke u tablicu te obnavljanje i održavanje oznaka.</t>
  </si>
  <si>
    <t>U stavku je uključeno snimanje uzdužnog profila trasa i karakterisitičnih poprečnih presjeka, računanje podataka, iscrtavanje, kao i sav materijal potreban za obilježavanje trasa.</t>
  </si>
  <si>
    <t>Prije početka gradnje treba dobiti suglasnost nadzornog inženjera na elaborat iskolčenja. Isti postupak treba izvesti i kod eventualnih promjena projektiranih trasa.</t>
  </si>
  <si>
    <r>
      <t>Obračun po m</t>
    </r>
    <r>
      <rPr>
        <vertAlign val="superscript"/>
        <sz val="11"/>
        <rFont val="Arial"/>
        <family val="2"/>
        <charset val="238"/>
      </rPr>
      <t>1</t>
    </r>
    <r>
      <rPr>
        <sz val="11"/>
        <rFont val="Arial"/>
        <family val="2"/>
        <charset val="238"/>
      </rPr>
      <t xml:space="preserve"> iskolčene trase.</t>
    </r>
  </si>
  <si>
    <t xml:space="preserve"> - glavni kolektori</t>
  </si>
  <si>
    <r>
      <t>m</t>
    </r>
    <r>
      <rPr>
        <vertAlign val="superscript"/>
        <sz val="11"/>
        <rFont val="Arial"/>
        <family val="2"/>
        <charset val="238"/>
      </rPr>
      <t>1</t>
    </r>
  </si>
  <si>
    <t xml:space="preserve"> - sekundarni kolektori         </t>
  </si>
  <si>
    <t xml:space="preserve"> - fekalni kućni priključci</t>
  </si>
  <si>
    <t xml:space="preserve"> - priključci vodolovnih grla</t>
  </si>
  <si>
    <t>Izrada privremenih drvenih mostića za pristup do postojećih stambenih građevina.</t>
  </si>
  <si>
    <t>Za vrijeme izvođenja radova mora se osigurati pristup za pješake do okolnih stambenih građevina za što treba postaviti privremene drvene mostiće.</t>
  </si>
  <si>
    <t>Stavka uključuje postavljanje, premještanje i uklanjanje mostića u skladu s napredovanjem radova na izgradnji kanalizacijske mreže, a prema odobrenju nadzornog inženjera.</t>
  </si>
  <si>
    <t xml:space="preserve">Obračun po komadu. </t>
  </si>
  <si>
    <t>II.</t>
  </si>
  <si>
    <t>Iskop rova za polaganje kanalizacijskih cijevi           kolektora, uključivo proširenje i produbljenje rova za revizijska okna</t>
  </si>
  <si>
    <r>
      <t xml:space="preserve">Predviđen je strojni iskop materijala bez obzira na kategoriju i to bez uporabe eksploziva zbog blizine stambenih objekata (rad s pikamerom). </t>
    </r>
    <r>
      <rPr>
        <sz val="11"/>
        <color indexed="10"/>
        <rFont val="Arial"/>
        <family val="2"/>
        <charset val="238"/>
      </rPr>
      <t/>
    </r>
  </si>
  <si>
    <t>Rov je dimenzija prema detaljima iz poprečnog presjeka rova, a dubine prema uzdužnim profilima. Kod iskopa mora se paziti na pravilno odsjecanje stranica i dna rova.</t>
  </si>
  <si>
    <r>
      <t xml:space="preserve">Iskopani materijal odlaže se na jednu stranu rova najmanje 1,00 m tako da se osigura nesmetan rad u rovu. Dno rova mora se isplanirati na točnost </t>
    </r>
    <r>
      <rPr>
        <sz val="11"/>
        <rFont val="Symbol"/>
        <family val="1"/>
        <charset val="2"/>
      </rPr>
      <t>±</t>
    </r>
    <r>
      <rPr>
        <sz val="11"/>
        <rFont val="Arial"/>
        <family val="2"/>
        <charset val="238"/>
      </rPr>
      <t xml:space="preserve"> 2 cm, uz zasijecanje svih neravnina.</t>
    </r>
  </si>
  <si>
    <t>Stavka obuhvaća razupiranje i podupiranje rova.</t>
  </si>
  <si>
    <t>U stavku je uključeno i proširenje i produbljenje rova na mjestima gdje dolaze kontrolna okna, te izradu zaštitne ograde tj. trake. Priznaje se samo iskop po normalnim profilima, prekop se neće priznati.</t>
  </si>
  <si>
    <r>
      <t>Obračun po m</t>
    </r>
    <r>
      <rPr>
        <vertAlign val="superscript"/>
        <sz val="11"/>
        <rFont val="Arial"/>
        <family val="2"/>
        <charset val="238"/>
      </rPr>
      <t>3</t>
    </r>
    <r>
      <rPr>
        <sz val="11"/>
        <rFont val="Arial"/>
        <family val="2"/>
        <charset val="238"/>
      </rPr>
      <t xml:space="preserve"> iskopanog materijala sa planiranim dnom prema projektiranom profilu.</t>
    </r>
  </si>
  <si>
    <t xml:space="preserve"> - glavni kolektori         </t>
  </si>
  <si>
    <r>
      <t>m</t>
    </r>
    <r>
      <rPr>
        <vertAlign val="superscript"/>
        <sz val="11"/>
        <rFont val="Arial"/>
        <family val="2"/>
        <charset val="238"/>
      </rPr>
      <t>3</t>
    </r>
  </si>
  <si>
    <t xml:space="preserve"> - proširenje i produbljenje rova na mjestima okana         </t>
  </si>
  <si>
    <t>Iskop rova za priključke.</t>
  </si>
  <si>
    <t>Stavka obuhvaća iskop rova za fekalne kućne priključke i priključke vodolovnih grla.</t>
  </si>
  <si>
    <t>Prosječna dubina iskopa rova za fekalne kućne priključke i za priključke vodolovnih grla je 1,50 m, a širina rova je 0,70 m.</t>
  </si>
  <si>
    <r>
      <t xml:space="preserve">Dno rova mora se fino isplanirati na točnost </t>
    </r>
    <r>
      <rPr>
        <sz val="11"/>
        <rFont val="Symbol"/>
        <family val="1"/>
        <charset val="2"/>
      </rPr>
      <t>±</t>
    </r>
    <r>
      <rPr>
        <sz val="11"/>
        <rFont val="Arial"/>
        <family val="2"/>
        <charset val="238"/>
      </rPr>
      <t xml:space="preserve"> 2 cm. Iskopani materijal odlaže se 1,0 m od ruba rova.</t>
    </r>
  </si>
  <si>
    <r>
      <t>Obračun po m</t>
    </r>
    <r>
      <rPr>
        <vertAlign val="superscript"/>
        <sz val="11"/>
        <rFont val="Arial"/>
        <family val="2"/>
        <charset val="238"/>
      </rPr>
      <t>3</t>
    </r>
    <r>
      <rPr>
        <sz val="11"/>
        <rFont val="Arial"/>
        <family val="2"/>
        <charset val="238"/>
      </rPr>
      <t xml:space="preserve"> iskopanog materijala sa planiranim dnom bez obzira na kategoriju terena prema projektiranom profilu.</t>
    </r>
  </si>
  <si>
    <t>Iskop jama za vodolovna grla</t>
  </si>
  <si>
    <t>Građevne jame za vodolovna grla su prosječne dubine 2,00 m mjereno od nivoa posteljice.</t>
  </si>
  <si>
    <t>Srednja tlocrtna površina jame za jednostruko vodolovno grlo je 1,70x1,70 m, a za dvostruko vodolovno grlo 2,55×1,70 m.</t>
  </si>
  <si>
    <r>
      <t xml:space="preserve">Iskopani materijal treba odbaciti 1,00 m od građevne jame. Dno jame mora se fino isplanirati na točnost </t>
    </r>
    <r>
      <rPr>
        <sz val="11"/>
        <rFont val="Symbol"/>
        <family val="1"/>
        <charset val="2"/>
      </rPr>
      <t>±</t>
    </r>
    <r>
      <rPr>
        <sz val="11"/>
        <rFont val="Arial"/>
        <family val="2"/>
        <charset val="238"/>
      </rPr>
      <t xml:space="preserve"> 2 cm. Nakon zatrpavanja građevne jame za vodolovna grla, višak materijala iz iskopa mora se odvesti na deponiju.</t>
    </r>
  </si>
  <si>
    <r>
      <t>Obračun po m</t>
    </r>
    <r>
      <rPr>
        <vertAlign val="superscript"/>
        <sz val="11"/>
        <rFont val="Arial"/>
        <family val="2"/>
        <charset val="238"/>
      </rPr>
      <t>3</t>
    </r>
    <r>
      <rPr>
        <sz val="11"/>
        <rFont val="Arial"/>
        <family val="2"/>
        <charset val="238"/>
      </rPr>
      <t xml:space="preserve"> iskopanog materijala sa planiranim dnom.</t>
    </r>
  </si>
  <si>
    <t xml:space="preserve"> - vodolovna grla</t>
  </si>
  <si>
    <t xml:space="preserve">Ručni iskop </t>
  </si>
  <si>
    <t>Na svim mjestima gdje se kolektori i priključci križaju s postojećim komunalnim instalacijama (vodovodna mreža, elektrokabeli visokog i niskog napona, te tt kabeli) mora se izvršiti ručni iskop.</t>
  </si>
  <si>
    <t>U pojasu zemljišta širine 1,5 m sa svake strane od osi postojeće instalacije zabranjen je rad strojevima za iskop.</t>
  </si>
  <si>
    <t xml:space="preserve">Radovi se moraju izvoditi uz maksimalan oprez i pripremu kako bi se osiguralo nesmetano funkcioniranje postojećih instalacija. </t>
  </si>
  <si>
    <r>
      <t>Obračun po m</t>
    </r>
    <r>
      <rPr>
        <vertAlign val="superscript"/>
        <sz val="11"/>
        <rFont val="Arial"/>
        <family val="2"/>
        <charset val="238"/>
      </rPr>
      <t>3</t>
    </r>
    <r>
      <rPr>
        <sz val="11"/>
        <rFont val="Arial"/>
        <family val="2"/>
        <charset val="238"/>
      </rPr>
      <t xml:space="preserve"> iskopanog materijala.</t>
    </r>
  </si>
  <si>
    <t xml:space="preserve">Planiranje i zbijanje dna rova za kanalizacijske cijevi kolektora, fekalnih kućnih priključaka, priključaka vodolovnih grla, uključivo proširenja za revizijska           okna. </t>
  </si>
  <si>
    <r>
      <t xml:space="preserve">Planiranje dna rova vršiti ručno prema projektiranoj širini i padu dna rova s točnošću od ± 2 cm. Iskopani materijal izbaciti van rova. Zbijanje dna rova izvršiti odgovarajućim sredstvima na zbijenost Ms </t>
    </r>
    <r>
      <rPr>
        <sz val="11"/>
        <rFont val="Calibri"/>
        <family val="2"/>
      </rPr>
      <t>≥</t>
    </r>
    <r>
      <rPr>
        <sz val="11"/>
        <rFont val="Arial"/>
        <family val="2"/>
      </rPr>
      <t xml:space="preserve">  40 MN/m2 ili Sz ≥ 100% mjereno kružnom pločom.</t>
    </r>
  </si>
  <si>
    <r>
      <t>Obračun po m</t>
    </r>
    <r>
      <rPr>
        <vertAlign val="superscript"/>
        <sz val="11"/>
        <rFont val="Arial"/>
        <family val="2"/>
      </rPr>
      <t>2</t>
    </r>
    <r>
      <rPr>
        <sz val="11"/>
        <rFont val="Arial"/>
        <family val="2"/>
      </rPr>
      <t xml:space="preserve"> isplanirane površine rova.</t>
    </r>
  </si>
  <si>
    <r>
      <t>m</t>
    </r>
    <r>
      <rPr>
        <vertAlign val="superscript"/>
        <sz val="11"/>
        <rFont val="Arial"/>
        <family val="2"/>
      </rPr>
      <t>2</t>
    </r>
  </si>
  <si>
    <t xml:space="preserve"> - sekundarni kolektori</t>
  </si>
  <si>
    <t xml:space="preserve"> - proširenje rova na mjestima okana         </t>
  </si>
  <si>
    <t>Izrada posteljice za kanalizacijske cijevi kolektora, fekalnih kućnih priključaka, priključaka vodolovnih grla.</t>
  </si>
  <si>
    <t>Posteljica ispod kanalizacijskih cijevi kolektora i priključaka izvodi se od sitnozrnatog kamenog materijala (0-22 mm) za DN ≤ 200, odnosno s veličinom zrna (0-40 mm) za DN ≥ 250, u sloju debljine 10 cm.</t>
  </si>
  <si>
    <t>Posteljica mora biti ravna, prilagođena obliku cijevi i uzdužnom padu tako da cijevi po cijeloj dužini naliježu na istu. Tijekom izrade posteljica se nabija strojnim i ručnim nabijačima i po potrebi vlaži.</t>
  </si>
  <si>
    <t>Podmetanje kamena ispod cijevi ili podupiranje najstrože se zabranjuje.</t>
  </si>
  <si>
    <t>U cijenu je uključena nabava i doprema kvalitetnog materijala za posteljicu te sav rad potreban za izradu posteljice.</t>
  </si>
  <si>
    <r>
      <t>Obračun po m</t>
    </r>
    <r>
      <rPr>
        <vertAlign val="superscript"/>
        <sz val="11"/>
        <rFont val="Arial"/>
        <family val="2"/>
        <charset val="238"/>
      </rPr>
      <t>3</t>
    </r>
    <r>
      <rPr>
        <sz val="11"/>
        <rFont val="Arial"/>
        <family val="2"/>
        <charset val="238"/>
      </rPr>
      <t xml:space="preserve"> izvedene posteljice.</t>
    </r>
  </si>
  <si>
    <t xml:space="preserve"> - glavni kolektori   -   materijal (0-40 mm)</t>
  </si>
  <si>
    <t xml:space="preserve"> - sekundarni kolektori    -   materijal (0-40 mm)</t>
  </si>
  <si>
    <t xml:space="preserve"> - fekalni kućni priključci   -   materijal (0-22 mm)</t>
  </si>
  <si>
    <t xml:space="preserve"> - priključci vodolovnih grla   -   materijal (0-22 mm)</t>
  </si>
  <si>
    <t xml:space="preserve">Izrada obloge za kanalizacijske cijevi glavnog kolektora i priključaka </t>
  </si>
  <si>
    <t>Oko prethodno montiranih kanalizacijskih cijevi kolektora, fekalnih kućnih priključaka, izvodi se obloga od sitnozrnatog kamenog materijala do visine 30 cm iznad vrha tjemena cijevi.</t>
  </si>
  <si>
    <t>Oko kanalizacijskih cijevi za priključke za vodolovna grla izvodi se obloga od sitnozrnatog kamenog materijala (0-22 mm) do visine tjemena cijevi i zatim se izvodi betonska obloga  debljine 10 cm (vidi stavku betonskih radova).</t>
  </si>
  <si>
    <t xml:space="preserve">U stavku je uključena i izrada obloge oko prethodno montiranih okana kolektora i vodolovnih grla. Okna i vodolovna grla zasipavaju se sitnozrnatim kamenim materijalom (vel. zrna 0-40 mm) u horizontalnim slojevima debljine do 30 cm ručnim nabijačima. Obloga oko okana i vodolovnih grla izvodi se do nivoa nosivih slojeva kolničke konstrukcije kolnika. </t>
  </si>
  <si>
    <t>Tijekom izrade obloge oko cijevi sitni materijal mora se nabijati strojnim i ručnim nabijačima i po potrebi vlažiti.</t>
  </si>
  <si>
    <t>U cijenu je uključena nabava i doprema kvalitetnog materijala za oblogu te sav rad potreban za izradu obloge.</t>
  </si>
  <si>
    <r>
      <t>Obračun po m</t>
    </r>
    <r>
      <rPr>
        <vertAlign val="superscript"/>
        <sz val="11"/>
        <rFont val="Arial"/>
        <family val="2"/>
        <charset val="238"/>
      </rPr>
      <t>3</t>
    </r>
    <r>
      <rPr>
        <sz val="11"/>
        <rFont val="Arial"/>
        <family val="2"/>
        <charset val="238"/>
      </rPr>
      <t xml:space="preserve"> izvedene obloge.</t>
    </r>
  </si>
  <si>
    <t xml:space="preserve"> - okna   -   materijal (0-40 mm)                         </t>
  </si>
  <si>
    <r>
      <t>m</t>
    </r>
    <r>
      <rPr>
        <vertAlign val="superscript"/>
        <sz val="11"/>
        <rFont val="Arial"/>
        <family val="2"/>
        <charset val="238"/>
      </rPr>
      <t>3</t>
    </r>
    <r>
      <rPr>
        <sz val="11"/>
        <rFont val="Arial"/>
        <family val="2"/>
        <charset val="238"/>
      </rPr>
      <t xml:space="preserve">      </t>
    </r>
  </si>
  <si>
    <t>Zatrpavanje rova kolektora i priključaka materijalom iz iskopa</t>
  </si>
  <si>
    <t xml:space="preserve">Nakon izrade obloge od pijeska ili sitnozrnatog kamenog materijala iznad tjemena kanalizacijskih cijevi kolektora i priključaka vrši se zatrpavanje rova materijalom iz iskopa s deponije ili iz pozajmišta, a do nivoa nosivih slojeva kolničke konstrukcije kolnika. </t>
  </si>
  <si>
    <t>Materijal za zatrpavanje ne smije sadržavati kamene komade veće od 12 cm. Materijal se nabija strojnim i ručnim nabijačima u slojevima od 30 cm.</t>
  </si>
  <si>
    <r>
      <t>Ispod prometnih površina treba postići modul stišljivosti od najmanje Ms &gt; 70 MN/m</t>
    </r>
    <r>
      <rPr>
        <vertAlign val="superscript"/>
        <sz val="11"/>
        <rFont val="Arial"/>
        <family val="2"/>
        <charset val="238"/>
      </rPr>
      <t>2</t>
    </r>
    <r>
      <rPr>
        <sz val="11"/>
        <rFont val="Arial"/>
        <family val="2"/>
        <charset val="238"/>
      </rPr>
      <t xml:space="preserve">, mjereno pločom </t>
    </r>
    <r>
      <rPr>
        <sz val="11"/>
        <rFont val="Symbol"/>
        <family val="1"/>
        <charset val="2"/>
      </rPr>
      <t>Æ</t>
    </r>
    <r>
      <rPr>
        <sz val="11"/>
        <rFont val="Arial"/>
        <family val="2"/>
        <charset val="238"/>
      </rPr>
      <t xml:space="preserve"> 30 cm, odnosno zbijenost od 95% prema standardnom Proctorovom ispitivanju.</t>
    </r>
  </si>
  <si>
    <t>U cijenu je uključen dovoz kvalitetnog materijala iz iskopa s privremene deponije.</t>
  </si>
  <si>
    <r>
      <t>Obračun po m</t>
    </r>
    <r>
      <rPr>
        <vertAlign val="superscript"/>
        <sz val="11"/>
        <rFont val="Arial"/>
        <family val="2"/>
        <charset val="238"/>
      </rPr>
      <t>3</t>
    </r>
    <r>
      <rPr>
        <sz val="11"/>
        <rFont val="Arial"/>
        <family val="2"/>
        <charset val="238"/>
      </rPr>
      <t xml:space="preserve"> zatrpanog rova.</t>
    </r>
  </si>
  <si>
    <t xml:space="preserve">Odvoz na privremenu deponiju te deponiranje dijela materijala iskopa koji će se koristiti za zatrpavanje rova kolektora i priključaka. </t>
  </si>
  <si>
    <t xml:space="preserve">Na dionicama na kojima se materijal iskopa ne može ostaviti uz rov, iskopani materijal koji će se koristiti za opći nasip (završno zatrpavanje cjevovoda) odvoziti odmah prilikom iskopa na privremenu deponiju. </t>
  </si>
  <si>
    <t>Privremenu deponiju određuje nadzorni inženjer u dogovoru s investitorom i nadležnom općinskom službom.</t>
  </si>
  <si>
    <r>
      <t>Obračun po m</t>
    </r>
    <r>
      <rPr>
        <vertAlign val="superscript"/>
        <sz val="11"/>
        <rFont val="Arial"/>
        <family val="2"/>
        <charset val="238"/>
      </rPr>
      <t>3</t>
    </r>
    <r>
      <rPr>
        <sz val="11"/>
        <rFont val="Arial"/>
        <family val="2"/>
        <charset val="238"/>
      </rPr>
      <t xml:space="preserve"> iskopanog sraslog materijala.</t>
    </r>
  </si>
  <si>
    <t>Odvoz viška materijala na stalnu deponiju.</t>
  </si>
  <si>
    <t>Sav višak materijala iz iskopa rovova za kolektore, fekalne kućne priključke, priključke vodolovnih grla te građevne jame za kontrolna okna i vodolovna grla, a koji je ostao nakon zatrpavanja istih mora se odvesti na deponiju udaljenosti do 5 km.</t>
  </si>
  <si>
    <t>U cijenu je uključen utovar, prijevoz na stalnu deponiju, istovar, te razastiranje materijala.</t>
  </si>
  <si>
    <r>
      <t>Obračun po m</t>
    </r>
    <r>
      <rPr>
        <vertAlign val="superscript"/>
        <sz val="11"/>
        <rFont val="Arial"/>
        <family val="2"/>
      </rPr>
      <t>3</t>
    </r>
    <r>
      <rPr>
        <sz val="11"/>
        <rFont val="Arial"/>
        <family val="2"/>
      </rPr>
      <t xml:space="preserve"> materijala u sraslom stanju.</t>
    </r>
  </si>
  <si>
    <r>
      <t>m</t>
    </r>
    <r>
      <rPr>
        <vertAlign val="superscript"/>
        <sz val="11"/>
        <rFont val="Arial"/>
        <family val="2"/>
      </rPr>
      <t>3</t>
    </r>
  </si>
  <si>
    <t>ZEMLJANI RADOVI ukupno (kn):</t>
  </si>
  <si>
    <t>III.</t>
  </si>
  <si>
    <t>BETONSKI I AB RADOVI</t>
  </si>
  <si>
    <t>Izrada jednostrukih vodolovnih grla.</t>
  </si>
  <si>
    <r>
      <t xml:space="preserve">Okno vodolovnog grla izvodi se od PVC, PEHD (ili PP) kanalizacijske cijevi </t>
    </r>
    <r>
      <rPr>
        <sz val="11"/>
        <rFont val="Arial"/>
        <family val="2"/>
      </rPr>
      <t>Ø</t>
    </r>
    <r>
      <rPr>
        <sz val="11"/>
        <rFont val="Arial"/>
        <family val="2"/>
        <charset val="238"/>
      </rPr>
      <t xml:space="preserve"> 400 mm. Ova cijev se polaže na betonsku podlogu površine 70×70 cm, debljine 20 cm. Podloga i obloga oko cijevi vodolovnog grla izvode se od betona C 12/15, a ležaj rešetke izvodi se od betona C 25/30.</t>
    </r>
  </si>
  <si>
    <t>U jediničnu cijenu uračunata je dobava i ugradba cijevi, dobava, ugradba i njega betona, potrebna oplata te sav drugi rad i materijal potreban za izradu vodolovnog grla.</t>
  </si>
  <si>
    <t>Obračun po komadu izvedenog vodolovnog grla.</t>
  </si>
  <si>
    <t xml:space="preserve"> - jednostruka vodolovna grla   </t>
  </si>
  <si>
    <t>2</t>
  </si>
  <si>
    <t>Izrada dvostrukih vodolovnih grla.</t>
  </si>
  <si>
    <r>
      <t xml:space="preserve">Dvostruko vodolovno grlo izvodi se od dvije PVC, PEHD (ili PP) kanalizacijske cijevi </t>
    </r>
    <r>
      <rPr>
        <sz val="11"/>
        <rFont val="Symbol"/>
        <family val="1"/>
        <charset val="2"/>
      </rPr>
      <t></t>
    </r>
    <r>
      <rPr>
        <sz val="11"/>
        <rFont val="Arial"/>
        <family val="2"/>
        <charset val="238"/>
      </rPr>
      <t xml:space="preserve"> 400 mm koje se postavljaju na međusobnom razmaku od 15 cm.          Cijevi se polažu na polusvježu betonsku podlogu površine 135×70 cm, debljine 20 cm C 12/15.                  Vodolovna grla su međusobno povezana s PVC cijevi Ø 200 mm.</t>
    </r>
  </si>
  <si>
    <t>Podloga i obloga oko cijevi vodolovnog grla izvode se od betona C 12/15, a ležaj rešetke izvodi se od betona C 25/30, tako da rešetka bude na koti nivelete buduće prometnice.</t>
  </si>
  <si>
    <t>U jediničnu cijenu uračunata je dobava i ugradba         cijevi, dobava, ugradba i njega betona, potrebna oplata te sav drugi rad i materijal potreban za izradu vodolovnog grla.</t>
  </si>
  <si>
    <t xml:space="preserve"> - dvostruka vodolovna grla   </t>
  </si>
  <si>
    <t>Izrada betonske zaštite kanalizacijskih cijevi za priključke za vodolovna grla.</t>
  </si>
  <si>
    <r>
      <t xml:space="preserve">Stavka obuhvaća izradu betonske zaštite kanalizacijskih cijevi </t>
    </r>
    <r>
      <rPr>
        <sz val="11"/>
        <rFont val="Symbol"/>
        <family val="1"/>
        <charset val="2"/>
      </rPr>
      <t>Æ</t>
    </r>
    <r>
      <rPr>
        <sz val="11"/>
        <rFont val="Arial"/>
        <family val="2"/>
        <charset val="238"/>
      </rPr>
      <t xml:space="preserve"> 200 mm</t>
    </r>
    <r>
      <rPr>
        <sz val="11"/>
        <rFont val="Arial"/>
        <family val="2"/>
        <charset val="238"/>
      </rPr>
      <t xml:space="preserve"> za priključke za vodolovna grla betonom C 12/15. Obloga se izvodi iznad tjemena cijevi u debljini sloja od 10 cm, a u cijeloj širini rova.</t>
    </r>
  </si>
  <si>
    <t>U jediničnu cijenu uračunata je dobava, ugradba i njega betona, te sav drugi rad i materijal potreban za izradu betonske zaštite.</t>
  </si>
  <si>
    <r>
      <t>Obračun po m</t>
    </r>
    <r>
      <rPr>
        <vertAlign val="superscript"/>
        <sz val="11"/>
        <rFont val="Arial"/>
        <family val="2"/>
        <charset val="238"/>
      </rPr>
      <t>3</t>
    </r>
    <r>
      <rPr>
        <sz val="11"/>
        <rFont val="Arial"/>
        <family val="2"/>
        <charset val="238"/>
      </rPr>
      <t xml:space="preserve"> betona.</t>
    </r>
  </si>
  <si>
    <t>Izrada podložnog betona za kontrolna okna kolektora.</t>
  </si>
  <si>
    <t>Podložni beton ispod ploče kontrolnih okana izvodi se od betona C12/15, sa svake strane šira od tlocrtnih dimenzija okna 10 cm, debljine 10 cm.</t>
  </si>
  <si>
    <t xml:space="preserve">Uključeno je potrebno poravnanje na projektiranu kotu. </t>
  </si>
  <si>
    <r>
      <t>Obračun po m</t>
    </r>
    <r>
      <rPr>
        <vertAlign val="superscript"/>
        <sz val="11"/>
        <rFont val="Arial"/>
        <family val="2"/>
        <charset val="238"/>
      </rPr>
      <t>3</t>
    </r>
    <r>
      <rPr>
        <sz val="11"/>
        <rFont val="Arial"/>
        <family val="2"/>
        <charset val="238"/>
      </rPr>
      <t>.</t>
    </r>
  </si>
  <si>
    <r>
      <t xml:space="preserve"> m</t>
    </r>
    <r>
      <rPr>
        <vertAlign val="superscript"/>
        <sz val="11"/>
        <rFont val="Arial"/>
        <family val="2"/>
        <charset val="238"/>
      </rPr>
      <t>3</t>
    </r>
  </si>
  <si>
    <t>Izrada betonske podložne ploče za kontrolna okna glavnog kolektora.</t>
  </si>
  <si>
    <t>Podloga ispod dna kontrolnih okana izvodi se od betona C16/20, sa svake strane šira od tlocrtnih dimenzija okna 20 cm, debljine 20 cm.</t>
  </si>
  <si>
    <t>Izrada betonske zaštite na mjestima križanja kanalizacijskih cijevi i ostalih instalacija.</t>
  </si>
  <si>
    <t xml:space="preserve">Na svim križanjima kanalizacijskih cijevi kolektora i priključaka s ostalim podzemnim instalacijama (vodovodna mreža, elektro mreža i telekomunikacijska mreža) mora se izvršiti zaštita instalacija ugradnjom sloja betona C 12/15 debljine 10 cm, a u širini kanala, duljine min. 5 m. </t>
  </si>
  <si>
    <r>
      <t>Obračun po m</t>
    </r>
    <r>
      <rPr>
        <vertAlign val="superscript"/>
        <sz val="11"/>
        <rFont val="Arial"/>
        <family val="2"/>
        <charset val="238"/>
      </rPr>
      <t>3</t>
    </r>
    <r>
      <rPr>
        <sz val="11"/>
        <rFont val="Arial"/>
        <family val="2"/>
        <charset val="238"/>
      </rPr>
      <t xml:space="preserve"> ugrađenog betona.</t>
    </r>
  </si>
  <si>
    <t>BETONSKI I AB RADOVI ukupno (kn):</t>
  </si>
  <si>
    <t>IV.</t>
  </si>
  <si>
    <t>ZIDARSKI RADOVI</t>
  </si>
  <si>
    <t>Dobava i ugradba poklopaca na kontrolnim oknima novih kolektora.</t>
  </si>
  <si>
    <r>
      <t xml:space="preserve">Ugrađuju se lijevanoželjezni okrugli tipski poklopci          </t>
    </r>
    <r>
      <rPr>
        <sz val="11"/>
        <rFont val="Symbol"/>
        <family val="1"/>
        <charset val="2"/>
      </rPr>
      <t xml:space="preserve">Æ </t>
    </r>
    <r>
      <rPr>
        <sz val="11"/>
        <rFont val="Arial"/>
        <family val="2"/>
        <charset val="238"/>
      </rPr>
      <t xml:space="preserve"> 600 mm s "mehanizmom" za zatvaranje, nosivosti 400 kN.</t>
    </r>
  </si>
  <si>
    <t>Kvaliteta i izgled poklopaca mora biti u skladu s posebnom Odlukom Poglavarstva Grada Zadra o kvaliteti i izgledu poklopaca (šahtova) na području Grada Zadra, od 3. kolovoza 2007. godine.</t>
  </si>
  <si>
    <t>Ugrađuju se uz upotrebu cementnog morta na niveletu kolnika. Reške oko okvira zalijevaju se masom za zalijevanje razdjelnica.</t>
  </si>
  <si>
    <t xml:space="preserve"> - poklopci na oknima novih kolektora, nosivosti D400</t>
  </si>
  <si>
    <t>Dobava i ugradba lijevanoželjeznih rešetki s okvirom za vodolovna grla</t>
  </si>
  <si>
    <t>Lijevanoželjezne tipske kišne rešetke za vodolovna grla veličine su 400x400 mm, nosivosti 250 KN (teški tip).</t>
  </si>
  <si>
    <t>Obračun po komadu ugrađene rešetke.</t>
  </si>
  <si>
    <r>
      <t xml:space="preserve"> </t>
    </r>
    <r>
      <rPr>
        <sz val="11"/>
        <rFont val="Arial"/>
        <family val="2"/>
        <charset val="238"/>
      </rPr>
      <t>- rešetke za jednostruke slivnike (9 jednostrukih slivnika)</t>
    </r>
  </si>
  <si>
    <t xml:space="preserve"> - rešetke za dvostruke slivnike (11 dvostrukih slivnika)</t>
  </si>
  <si>
    <t>Izrada spoja novih kolektora na kontrolna okna postojećih kolektora.</t>
  </si>
  <si>
    <t>U stavku su uključeni svi radovi potrebni za izradu spoja novog kolektora na postojeće kontrolno okno (probijanje otvora, uglavljivanje cijevi, vodonepropusno brtvljenje i sl.) te sav ostali potreban rad i materijal za dovođenje spoja u funkciju.</t>
  </si>
  <si>
    <t>Obračun po komadu izvedenog spoja.</t>
  </si>
  <si>
    <t xml:space="preserve"> - glavni kolektori           </t>
  </si>
  <si>
    <t xml:space="preserve"> - DN 400 mm</t>
  </si>
  <si>
    <t xml:space="preserve"> - DN 500 mm</t>
  </si>
  <si>
    <t xml:space="preserve"> - sekundarni kolektori           </t>
  </si>
  <si>
    <t xml:space="preserve"> - DN 315 mm</t>
  </si>
  <si>
    <t>Izrada spoja novih fekalnih kućnih priključaka i novih priključaka vodolovnih grla na kontrolna okna postojećeg kolektora.</t>
  </si>
  <si>
    <t>U stavku su uključeni svi radovi potrebni za izradu spoja fekalnih kućnih priključaka i priključaka vodolovnih grla  na postojeće kontrolno okno (probijanje otvora, uglavljivanje cijevi, vodonepropusno brtvljenje i sl.) te sav ostali potreban rad i materijal za dovođenje spoja u funkciju.</t>
  </si>
  <si>
    <t xml:space="preserve">  - fekalni kućni priključci</t>
  </si>
  <si>
    <t>Ø 200 mm</t>
  </si>
  <si>
    <t xml:space="preserve">  - priključci vodolovnih grla</t>
  </si>
  <si>
    <t>ZIDARSKI RADOVI ukupno (kn):</t>
  </si>
  <si>
    <t>V.</t>
  </si>
  <si>
    <t>MONTAŽNI RADOVI</t>
  </si>
  <si>
    <t>Nabava i doprema svih sastavnih dijelova prefabriciranog PEHD ili PP montažnog kontrolnog okna unutarnjeg profila Ø 1000 mm i ugradnja dijelova prema zadanoj shemi projektanta ili proizvođača, uključivo obradu spojnica/sljubnica.</t>
  </si>
  <si>
    <t>Okna mogu biti jednodijelna ili sastavljena od više dijelova, industrijski proizvedena.</t>
  </si>
  <si>
    <t xml:space="preserve">Visina okana, smještaj priključaka cijevi i njihovi profili definirani su specifikacijom u prilogu, odnosno u nacrtima. </t>
  </si>
  <si>
    <t>Kontrolna okna, odnosno njihovi dijelovi, moraju imati ugrađene stepenice (stupaljke) od nehrđajućeg materijala i posjedovati mogućnost prilagođavanja visine na gradilištu s centimetarskom točnošću.</t>
  </si>
  <si>
    <t>Sustav međusobnog spajanja kako pojedinih dijelova samog revizijskog okna, tako i cijevi s revizijskim oknom mora osiguravati jednostavnu montažu, sigurnost protiv uzgona, te statičku sigurnost i vodonepropusnost.</t>
  </si>
  <si>
    <t xml:space="preserve">Konstrukcija gornje ploče odnosno poklopca treba biti takva da se neposredna statička i dinamička opterećenja koja uzrokuje promet ne prenose izravno na okno, već preko sidrenog betonskog prstena na podlogu. Poklopac (posebno ispod prometnih ploha) treba biti odvojen od okna. </t>
  </si>
  <si>
    <t>Stavka uključuje dobavu, dovoz i istovar okana na gradilište te raznošenje kanalizacijskih okana do mjesta ugradnje, spuštanje u rov i montažu po pravcu i niveleti.</t>
  </si>
  <si>
    <t xml:space="preserve">U stavku su uključeni distribucijski AB prsten za prijenos vanjskog opterećenja na okolno tlo, nastavci za okno potrebni za postizanje točne visine okna te sav ostali pomoćni materijal (čepovi, brtve i sl.)  i rad (vidi detalje okana). </t>
  </si>
  <si>
    <t xml:space="preserve">Obračun po komadu kompletno isporučenog i postavljenog montažnog kontrolnog okna, uključujući konstrukciju gornje ploče i prstena za izjednačenje (analogno O.T.U- 3-04.4.3). </t>
  </si>
  <si>
    <t xml:space="preserve">    </t>
  </si>
  <si>
    <t>Nabava, doprema i ugradba punostjenih, neomekšanih PVC kanalizacijskih cijevi prema HRN EN 1401-1.</t>
  </si>
  <si>
    <r>
      <t>Cijevi s integriranim utičnim kolčakom i uloženim brtvenim prstenom od sintetičkog kaučuka, prstenaste čvrstoće SN-8, SDR-34 (8 kN/m</t>
    </r>
    <r>
      <rPr>
        <vertAlign val="superscript"/>
        <sz val="11"/>
        <rFont val="Arial"/>
        <family val="2"/>
      </rPr>
      <t>2</t>
    </r>
    <r>
      <rPr>
        <sz val="11"/>
        <rFont val="Arial"/>
        <family val="2"/>
      </rPr>
      <t>) prema HRN EN ISO 9969.</t>
    </r>
  </si>
  <si>
    <t>Moguća je ugradba i odgovarajućih PEHD ili PP kanalizacijskih cijevi, prstenaste čvrstoće 8 kN/m2 (SN 8) prema HRN EN ISO 9969.</t>
  </si>
  <si>
    <t>Stavka uključuje dobavu, dovoz i istovar cijevi na gradilište te raznošenje kanalizacijskih cijevi do mjesta ugradnje, spuštanje u rov i montažu po pravcu i niveleti.</t>
  </si>
  <si>
    <t>U cijenu je uračunat sav spojni materijal za cijevi.</t>
  </si>
  <si>
    <r>
      <t>Obračun po m</t>
    </r>
    <r>
      <rPr>
        <vertAlign val="superscript"/>
        <sz val="11"/>
        <rFont val="Arial"/>
        <family val="2"/>
        <charset val="238"/>
      </rPr>
      <t>1</t>
    </r>
    <r>
      <rPr>
        <sz val="11"/>
        <rFont val="Arial"/>
        <family val="2"/>
        <charset val="238"/>
      </rPr>
      <t xml:space="preserve"> montirane cijevi. </t>
    </r>
  </si>
  <si>
    <t>DN 400 mm</t>
  </si>
  <si>
    <t>DN 500 mm</t>
  </si>
  <si>
    <t>DN 315 mm</t>
  </si>
  <si>
    <r>
      <t>Obračun po m</t>
    </r>
    <r>
      <rPr>
        <vertAlign val="superscript"/>
        <sz val="11"/>
        <rFont val="Arial"/>
        <family val="2"/>
      </rPr>
      <t>1</t>
    </r>
    <r>
      <rPr>
        <sz val="11"/>
        <rFont val="Arial"/>
        <family val="2"/>
      </rPr>
      <t xml:space="preserve"> montirane cijevi. </t>
    </r>
  </si>
  <si>
    <r>
      <t>m</t>
    </r>
    <r>
      <rPr>
        <vertAlign val="superscript"/>
        <sz val="11"/>
        <rFont val="Arial"/>
        <family val="2"/>
      </rPr>
      <t>1</t>
    </r>
  </si>
  <si>
    <t xml:space="preserve">Dobava i montaža PVC koljena u vodolovnim grlima. </t>
  </si>
  <si>
    <r>
      <t>U svim vodolovnim grlima koja se priključuju izravno na  mješovite kolektore mora se na odvodnu priključnu cijev ugraditi PVC koljeno od 90</t>
    </r>
    <r>
      <rPr>
        <sz val="11"/>
        <rFont val="Courier New"/>
        <family val="3"/>
        <charset val="238"/>
      </rPr>
      <t>°</t>
    </r>
    <r>
      <rPr>
        <sz val="11"/>
        <rFont val="Arial"/>
        <family val="2"/>
        <charset val="238"/>
      </rPr>
      <t xml:space="preserve"> profila 200 mm kako bi se spriječilo širenje neugodnih mirisa iz             kanalizacije.</t>
    </r>
  </si>
  <si>
    <t xml:space="preserve">     </t>
  </si>
  <si>
    <t>U cijenu je uračunat i sav potrebni materijal.</t>
  </si>
  <si>
    <t>Obračun po komadu montiranog koljena.</t>
  </si>
  <si>
    <t>Obnova postojećih fekalnih kućnih priključaka na postojeći kanalizacijski cjevovod.</t>
  </si>
  <si>
    <t>Stavka obuhvaća nabavu i dopremu potrebnog materijala te sav rad potreban za izvedbu priključaka.</t>
  </si>
  <si>
    <t xml:space="preserve"> - kanalizacijski priključak DN 200 mm, prosječne duljine 4.0 m</t>
  </si>
  <si>
    <t>Prespajanje postojećih fekalnih kućnih priključaka na novi paralelni kanalizacijski cjevovod (KANAL 1.1).</t>
  </si>
  <si>
    <t>Stavka obuhvaća nabavu i dopremu potrebnog materijala te sav rad potreban za izvedbu spoja na okno KANALA 1.1.</t>
  </si>
  <si>
    <t xml:space="preserve"> - prespajanje fekalnih kućnih priključaka DN 200 mm</t>
  </si>
  <si>
    <t>MONTAŽNI RADOVI ukupno (kn):</t>
  </si>
  <si>
    <t>VI.</t>
  </si>
  <si>
    <t>Ispitivanje kanalizacijskih cijevi glavnog kolektora i priključaka na vodonepropusnost</t>
  </si>
  <si>
    <t xml:space="preserve">Nakon montaže kanalizacijskih cijevi mješovitog kolektora, kućnih priključaka i priključaka za vodolovna grla mora se izvršiti njihovo ispitivanje na vodonepropusnost. </t>
  </si>
  <si>
    <t>Ispitivanje na vodonepropusnost kanalizacijskih  kolektora zajedno s kontrolnim oknima prema normi HRN EN 1610:2002. Stavka uključuje i potrebnu vodu za višekratna ispitivanja, sve dok ispitivana dionica bude potpuno vodonepropusna.</t>
  </si>
  <si>
    <t>Ispitivanje vrši akreditirani laboratoriji osposobljen prema zahtjevima norme HRN EN ISO/EIC 17025:200 "V" postupkom (ispitivanje vodom) prema normi za Polaganje i ispitavanje kanalizacijskih cjevovoda (HRN EN 1610).</t>
  </si>
  <si>
    <t>U cijenu stavke uračanata je izrada izvješća vodonepropusnosti ovjerena od strane izvoditelja i ostalih nadležnih osoba.</t>
  </si>
  <si>
    <r>
      <t>Obračun po m</t>
    </r>
    <r>
      <rPr>
        <vertAlign val="superscript"/>
        <sz val="11"/>
        <rFont val="Arial"/>
        <family val="2"/>
        <charset val="238"/>
      </rPr>
      <t>1</t>
    </r>
    <r>
      <rPr>
        <sz val="11"/>
        <rFont val="Arial"/>
        <family val="2"/>
        <charset val="238"/>
      </rPr>
      <t xml:space="preserve"> ispitane kanalizacijske cijevi.</t>
    </r>
  </si>
  <si>
    <t>- sekundarni kolektori</t>
  </si>
  <si>
    <t>DN 200 mm</t>
  </si>
  <si>
    <t>Ispitivanje kanalizacijskih cijevi glavnog kolektora i priključaka na protočnost.</t>
  </si>
  <si>
    <t>Nakon montaže kanalizacijskih cijevi kolektora i priključaka mora se izvršiti njihovo ispitivanje na protočnost. Stavka obuhvaća punjenje cijevi vodom, kontrolu spojeva cijevi, ispuštanje vode i ispravak eventualnih neispravnosti.</t>
  </si>
  <si>
    <t>Potrebna količina vode je polovica volumena cjevovoda.</t>
  </si>
  <si>
    <t>U cijenu je uračunata voda potrebna za ispitivanje te sav potrebni materijal i rad.</t>
  </si>
  <si>
    <t>Izrada geodetskog elaborata izvedenog stanja</t>
  </si>
  <si>
    <t>Radi unošenja u katastarski plan mora se nakon završetka svih radova u svezi s izgradnjom predmetne kanalizacijske mreže izraditi geodetski snimak stvarno izvedenog stanja svih kolektora i priključaka.</t>
  </si>
  <si>
    <t>Elaborat izrađen u apsolutnim (x,y,z) koordinatama u pet primjeraka mora biti ovjeren od nadzornog inženjera i od Državne geodetske uprave Područni ured za katastar Zadar.</t>
  </si>
  <si>
    <t>Geodetski elaborat mora biti izrađen u najmanje dva primjeraka u papirnatom obliku i na digitalnom mediju.</t>
  </si>
  <si>
    <r>
      <t>Obračun po m</t>
    </r>
    <r>
      <rPr>
        <vertAlign val="superscript"/>
        <sz val="11"/>
        <rFont val="Arial"/>
        <family val="2"/>
        <charset val="238"/>
      </rPr>
      <t>1</t>
    </r>
    <r>
      <rPr>
        <sz val="11"/>
        <rFont val="Arial"/>
        <family val="2"/>
        <charset val="238"/>
      </rPr>
      <t xml:space="preserve"> snimljene trase.</t>
    </r>
  </si>
  <si>
    <t xml:space="preserve">                                                </t>
  </si>
  <si>
    <t>ZAVRŠNI RADOVI ukupno (kn):</t>
  </si>
  <si>
    <t>2. REKAPITULACIJA - ODVODNJA</t>
  </si>
  <si>
    <t>SVEUKUPNO (Kn bez PDV-a):</t>
  </si>
  <si>
    <t>SVEUKUPNO (Kn  s PDV-om):</t>
  </si>
  <si>
    <t>Investitor :  GRAD ZADAR</t>
  </si>
  <si>
    <r>
      <t xml:space="preserve">  Projektirao:   </t>
    </r>
    <r>
      <rPr>
        <b/>
        <sz val="6"/>
        <rFont val="Arial"/>
        <family val="2"/>
        <charset val="238"/>
      </rPr>
      <t>GiN</t>
    </r>
    <r>
      <rPr>
        <sz val="6"/>
        <rFont val="Arial"/>
        <family val="2"/>
        <charset val="238"/>
      </rPr>
      <t xml:space="preserve"> - Company  d.o.o. ZADAR                       </t>
    </r>
  </si>
  <si>
    <t>Naručitelj :  GRAD ZADAR</t>
  </si>
  <si>
    <t xml:space="preserve">                  Glavni projektant:   ZDRAVKO RAMBROT dipl.ing.građ.</t>
  </si>
  <si>
    <t>3. TROŠKOVNIK VODOVODA</t>
  </si>
  <si>
    <t>OPĆE NAPOMENE</t>
  </si>
  <si>
    <t>Izvođač je dužan o svom trošku osigurati gradilište i građevinu od štetnog utjecaja vremenskih nepogoda. Zimi je potrebno građevinu posve osigurati od mraza, tako da ne dođe do smrzavanja izvedenih dijelova te na taj način do oštećenja.</t>
  </si>
  <si>
    <t>Izvođač je dužan izraditi pomoćna sredstva za rad kao što su skele, oplate, ograde, skladišta, dizalice, dobaviti i postaviti strojeve, alat i ostali potreban pribor te poduzeti sve mjere sigurnosti potrebne da ne dođe do nikakvih smetnji i opasnosti po život i zdravlje prolaznika  te  zaposlenih  radnika  i  osoblja (osigurati promet pješaka i vozila postavljanjem pješačkih i kolnih prijelaza preko rova i dr.).</t>
  </si>
  <si>
    <t>Čuvanje građevine, gradilišta, svih postrojenja, alata i materijala, kako svoga tako i svojih kooperanata, pada u dužnost i na teret izvođača. Svaka šteta koja bi bila prouzročena prolazniku ili susjednoj građevini, uslijed kopanja, miniranja, postavljanja skela, pada na teret izvođača koji je dužan odstraniti i nadoknaditi štetu u određenom roku.</t>
  </si>
  <si>
    <t>Prije davanja ponude za izvedbu građevine izvođač je dužan proučiti projektnu dokumentaciju te zatražiti objašnjenja u vezi nejasnih stavki, pregledati trasu građevine, prikupiti potrebne podatke o uvjetima pod kojima će se građevina graditi, proučiti mogućnosti naših i stranih proizvođača projektirane opreme te ponuditi opremu tražene kvalitete uz imenovanje dobavljača i predočenje svih tehničkih podataka za ponuđenu opremu.</t>
  </si>
  <si>
    <t>Način obračuna je prema tehničkim normativima i njihovim dopunama. Za slučaj da opis pojedinih radova u troškovniku po mišljenju izvođača ili bilo kojeg trećeg zainteresiranog lica nije potpun, izvođač je dužan izvesti te radove prema pravilima građenja i postojećim uzancama, s tim da nema pravo na bilo kakvu odštetu ili promjenu jedinične cijene u troškovniku ukoliko to nije posebno naglasio prilikom davanja ponude.</t>
  </si>
  <si>
    <t xml:space="preserve">Izvođač u potpunosti odgovara za ispravnost izvršene isporuke i jedini je odgovoran za eventualno loše izvedeni rad i loš kvalitet isporučenih materijala, opreme ili proizvoda.  </t>
  </si>
  <si>
    <t>Izvođač je dužan posjedovati ateste o ispitivanju materijala upotrebljenih za izgradnju građevine, te ateste o ispravnosti izvedenih instalacija, a prilikom tehničkog pregleda građevine mora sve ateste dostaviti investitoru na upotrebu.</t>
  </si>
  <si>
    <t>Sve nejasnoće u projektu izvođač je dužan s projektantom razjasniti prije početka radova. Bez pismene suglasnosti projektanta, izvođač nema pravo na izmjenu projekta. U protivnom, projektant otklanja od sebe svaku odgovornost za eventualno nastale posljedice. Eventualne opravdane izmjene projekta dužan je nadzorni inženjer investitora unijeti u građevinski dnevnik.</t>
  </si>
  <si>
    <t>Sve izmjene u projektu, opisu radova i jediničnim cijenama mogu uslijediti samo uz suglasnost projektanta i po odobrenju investitora.</t>
  </si>
  <si>
    <t>Ukoliko se ukažu eventualne nejednakosti  između  projektnog rješenja i stanja na gradilištu, izvođač je dužan pravovremeno  o  tome obavijestiti investitora i  projektanta  i  zatražiti  potrebna  objašnjenja. Sve mjere u projektima potrebno je provjeriti u prirodi i svu kontrolu vršiti bez posebne naplate.</t>
  </si>
  <si>
    <t>Svi izvedeni radovi koji odstupaju od projekta, a izvedeni su bez odobrenja nadzornog inženjera i suglasnosti projektanta, moraju se dovesti u sklad s projektom, a troškove koji iz tog proizlaze snosi izvođač.</t>
  </si>
  <si>
    <t>U jediničnim cijenama ovog troškovnika uključeno je izvršenje svih obaveza iz bilo kojeg dijela ili priloga ovog projekta.</t>
  </si>
  <si>
    <t>Jedinične cijene u svim stavkama ovog troškovnika obuhvaćaju sav rad, materijal, režiju i zaradu izvođača, odnosno sadrže sve elemente propisane za strukturu prodajne cijene građevinskih  usluga.</t>
  </si>
  <si>
    <t>Pod jediničnom cijenom materijala podrazumijeva se cijena samog  materijala, njegova evenutalna prerada, svi transporti, utovari, istovari kao i uskladištenje dotičnog materijala kako bi ostao kvalitetan do trenutka ugradnje, kao i ispitivanje kvalitete i sve drugo u vezi s materijalom (atesti i sl.).</t>
  </si>
  <si>
    <t>Sav rad prema opisu u troškovniku na ugradnji, prenosima i prevozima koji nisu uračunati kod cijene materijala.</t>
  </si>
  <si>
    <t>Na svu radnu snagu dodaje se faktor u koji pored ostalog treba uračunati i održavanje gradilišta, postavljanje svih pomičnih objekata na gradilištu kao i demontaža istih.</t>
  </si>
  <si>
    <t>U pogledu izmjera držati se točno uputstava iz prosječnih normi u građevinarstvu, tj. u pogledu dodavanja i odbijanja za kvadraturu i sl. Za cjevovod uzet će se stvarne mjere bez armature i fazonskih komada - prema uzdužnom profilu.</t>
  </si>
  <si>
    <t>Ukoliko je ugovorenim rokom obuhvaćen zimski rad, eventualne nadoplate za rad pri niskim temperaturama i otežanim okolnostima za vrijeme zime neće se posebno priznavati kao ni zaštita objekta od eventualnih nepogoda, već izvođač treba na vrijeme poduzeti mjere i osiguranje objekta.</t>
  </si>
  <si>
    <t>Iskop vršiti točno prema iskolčenju koje će izvođaču predati investitor. Sve iskope izvesti točno prema nacrtima u projektu. Svi iskopi moraju biti osigurani od zarušavanja propisnim razupiranjem. Uklanjanje obrušenog materijala u rovu u bilo kojoj fazi radova odnosno radi vremenskih nepogoda kao i ispumpavanje zaostale vode u rovu, uključeno je u jediničnu cijenu iskopa.</t>
  </si>
  <si>
    <t>Uređenje gradilišta po završetku radova kao i zemljišta za deponije (stalne i privremene), prilazne puteve i pomoćne zgrade, uključeno je u jediničnu cijenu i neće se posebno naplaćivati.</t>
  </si>
  <si>
    <r>
      <t>Za sve učinjene štete i smetnje odgovoran je izvođač radova i on snosi moralnu odgovornost bez prava nadoknade troškova od investitora. I ovaj vid troškova treba ukalkulirati u jediničnu cijenu m</t>
    </r>
    <r>
      <rPr>
        <vertAlign val="superscript"/>
        <sz val="11"/>
        <rFont val="Arial"/>
        <family val="2"/>
        <charset val="238"/>
      </rPr>
      <t>3</t>
    </r>
    <r>
      <rPr>
        <sz val="11"/>
        <rFont val="Arial"/>
        <family val="2"/>
        <charset val="238"/>
      </rPr>
      <t xml:space="preserve"> iskopa.</t>
    </r>
  </si>
  <si>
    <t>Stvarna kategorija zemljišta ustanovit će se nakon izvršenih iskopa i unijeti u poprečne i uzdužne profile uz upis u građevinski dnevnik, a što potpisuju zajednički izvođač i nadzorni inženjer. Prekopi mimo projektom predviđenih neće se priznavati izvođaču. Iskopani materijal koji će se upotrijebti, deponirati tako da ne smeta gradnji i iskopu rova cjevovoda.</t>
  </si>
  <si>
    <t xml:space="preserve">Izrada elaborata izvedenog stanja cjevovoda, objekata na cjevovodu, terena i obližnjih instalacija te upis u katastar instalacija. Geodetsko snimanje je potrebno izvesti dok je cjevovod još vidljiv, nakon montaže cjevovoda, a prije zatrpavanja rova (neposredno nakon završetka uspješno provedenih tlačnih proba). Ovlašteni izrađivač treba ovjeriti izjavu kojom potvrđuje da je snimanje provedeno po vidljivom cjevovodu. Osim cjevovoda trebaju biti snimljene zaštitne cijevi i obloge, vodovodne građevine i površinski elementi. </t>
  </si>
  <si>
    <t xml:space="preserve">Elaborat mora biti izvrađen u apsolutnim koordinatama (x, y, z) i ovjeren od nadležnog katastarskog ureda. Osim forme za ovjeru u katastru mora se izraditi i u formi za korištenje od strane "Vodovoda"d.o.o. Zadar za uklapanje u u sustav GIS, čije standarde izrađivač treba zatražiti na vrijeme od "Vodovoda". Elaborat se predaje investitoru u cjelovitom kartiranom (5 primjeraka) i digitalnom obliku od kojih će investitor krajnjem korisniku cjevovoda predati 2 kartirana i digitalni. </t>
  </si>
  <si>
    <t>Na dijelovima trase na kojima nema druge mogućnosti, potrebno je izvesti duž trase cjevovoda pristupni put kojim će biti omogućeno dopremanje potrebne mehanizacije i materijala za izvedbu svih radova. Izvedbu puta prilagoditi potrebama radova koji će se obavljati na trasi, bez neke naročite obrade. Put izvesti planiranjem i eventualnim zasipavanjem neravnina, u skladu s potrebama opreme koja će biti upotrebljena, a sve prema nahođenju izvođača.</t>
  </si>
  <si>
    <t>Postojeći okolni putevi koji će se koristiti za dopremu materijala i opreme trebaju se nakon dovršetka radova dovesti u prvobitno stanje.</t>
  </si>
  <si>
    <t>Kod oplate su uključena podupiranja, uklještenja te postava i skidanje. U cijenu ulazi i kvašenje prije betoniranja kao i premazivanje kalupa. Po završetku betoniranja sva se oplata nakon određenog vremena mora očistiti i sortirati.</t>
  </si>
  <si>
    <t>Skele moraju na vrijeme biti postavljene kako ne bi došlo do zastoja u radu. Pod pojmom skele podrazumijevaju se i prilazi skeli te ograda. Kod zemljanih radova u jediničnu cijenu ulaze razupore te mostovi za prebacivanje iskopa kod eventualnih iskopa na većim dubinama. Ujedno su tu uključeni i prilazi te mostovi za betoniranje konstrukcija i slično.</t>
  </si>
  <si>
    <t xml:space="preserve">Tehnička oprema i priprema (uređenje) gradilišta za rad odnosi se na dužnost izvođača da prije početka građevinskih radova dostavi investitoru ili nadzornom organu  plan organizacije gradilišta i tehničke opreme, te operativni (dinamički) plan izvršenja ugovorenih radova. </t>
  </si>
  <si>
    <t xml:space="preserve">Ako priloženi plan ne odgovara potrebnoj dinamici izvođenja radova i postojećim tehničkim uvjetima, investitor ili nadzorni inženjer imaju pravo zahtijevati izmjenu ili dopunu plana. </t>
  </si>
  <si>
    <t xml:space="preserve">Osim toga, izvođač je dužan prikazati nadzornom inženjeru i sva tehnička pomagala, koja se nalaze na gradilištu, neophodno potrebna u okviru projektnih zadataka. Investitor ili nadzorni inženjer, nakon prihvaćanja priloženog plana i potrebnih tehničkih pomagala, upisom u građevinski dnevnik, dozvoljava početak rada. </t>
  </si>
  <si>
    <t>Objekti,  instalacije i rad u okviru  potrebne opreme i uređenja gradilišta terete troškove režije gradilišta i ne obračunavaju se posebno.</t>
  </si>
  <si>
    <t xml:space="preserve">                   Glavni projektant:   ZDRAVKO RAMBROT dipl.ing.građ.</t>
  </si>
  <si>
    <t>Jed. mjere</t>
  </si>
  <si>
    <t>Količina</t>
  </si>
  <si>
    <t>Jedinična cijena</t>
  </si>
  <si>
    <t>Ukupni iznos</t>
  </si>
  <si>
    <t xml:space="preserve">Iskolčenje trase cjevovoda i objekata. Rad obuvaća sva geodetska mjerenja kojima se podaci iz projekta prenose na teren, osiguranje osi iskolčene trase, profiliranje, obnavljanje i održavanje iskolčenih oznaka na terenu za sve vrijeme građenja odnosno do predaje radova investitoru. Izvođač je dužan sve točke osigurati položajno i visinski tako da ih je u tijeku ili po završenom radu moguće lako obnoviti. Prije početka iskopa izvođač je dužan navedeni plan iskolčenja predati nadzornom inženjeru na uvid radi kontrole ispravnosti postupka. Izvođač ne smije početi sa radovima prije nego što dobije suglasnost nadzornog inženjera na ovu dokumentaciju. Iskolčenje trase provesti na temelju podataka iz projekta. </t>
  </si>
  <si>
    <t>Obračun po m' iskolčene trase.</t>
  </si>
  <si>
    <t>cjevovod V1</t>
  </si>
  <si>
    <t>cjevovod V2</t>
  </si>
  <si>
    <t>cjevovod u Osječkoj ulici</t>
  </si>
  <si>
    <t>ogranak za Riječku ulicu</t>
  </si>
  <si>
    <t>priključak 2" za prespajanje objekata</t>
  </si>
  <si>
    <t>izmještanje postojećeg cjevovoda</t>
  </si>
  <si>
    <t>Lociranje i označavanje svih trasa postojećih podzemnih instalacija, koje prolaze uz ili se križaju s trasom vodovoda, a prema situaciji i podacima odgovornih osoba nadležnih službi pripadajućih instalacija.</t>
  </si>
  <si>
    <t>Obračun po kompletu izvršenih radova.</t>
  </si>
  <si>
    <t>3.</t>
  </si>
  <si>
    <t>Nabava, doprema, montaža i demontaža provizornog cjevovoda od PEHD tlačnih cijevi za tlak od 10 bara koji će služiti za opskrbu potrošača tijekom izgradnje novog vodovoda.</t>
  </si>
  <si>
    <t xml:space="preserve">U stavku uključena nabava i doprema PEHD cijevi, spojnica, fazonskih komada i armatura za provizorij, ukopavanja cjevovoda, premoštenja, osiguranje od pomicanja vezivanjem ili na drugi način uz eventualna betonska osiguranja, te sav ostali potreban materijal i rad. Stavka obuhvaća i manipuliliranje vodovonim armaturama prije početka radova. Radi omogućenja izvođenja svih navedenih radova predviđeno je sa svake strane Puta Stanova izvesti po jedan provizorni cjevovod u cijeloj dužini rekonstrukcije cjevovoda. </t>
  </si>
  <si>
    <t xml:space="preserve">U stavku uključeno uklanjanje osiguranja cjevovoda, demontaža, utovar i odvoz na deponiju provizorija, privremenih kućnih priklljučaka, fazonskih komada i armatura prema dogovoru s investitorom, te sav ostali potreban materijal i rad.  </t>
  </si>
  <si>
    <t>Profil provizornog cjevovoda će odrediti Vodovod d.o.o. Zadar.</t>
  </si>
  <si>
    <t>Radove izvodi Vodovod d.o.o. Zadar.</t>
  </si>
  <si>
    <r>
      <t>Obračun po m</t>
    </r>
    <r>
      <rPr>
        <vertAlign val="superscript"/>
        <sz val="10"/>
        <rFont val="Arial"/>
        <family val="2"/>
        <charset val="238"/>
      </rPr>
      <t>1</t>
    </r>
    <r>
      <rPr>
        <sz val="10"/>
        <rFont val="Arial"/>
        <family val="2"/>
        <charset val="238"/>
      </rPr>
      <t>.</t>
    </r>
  </si>
  <si>
    <r>
      <t>m</t>
    </r>
    <r>
      <rPr>
        <vertAlign val="superscript"/>
        <sz val="10"/>
        <rFont val="Arial"/>
        <family val="2"/>
        <charset val="238"/>
      </rPr>
      <t>1</t>
    </r>
  </si>
  <si>
    <t>PRIPREMNI RADOVI: UKUPNO Kn</t>
  </si>
  <si>
    <t>Iskop rova za vodovodne cijevi bez obzira na kategoriju.</t>
  </si>
  <si>
    <t>Predviđen je strojni iskop materijala i to bez uporabe eksploziva (rad s pikamerom).</t>
  </si>
  <si>
    <t xml:space="preserve">Dubina rova prema uzdužnom profilu, a širina prema poprečnim profilima. </t>
  </si>
  <si>
    <t>Kod iskopa mora se paziti na pravilno odsjecanje stranica i dna rova. Iskopani materijal odlaže se na jednu stranu rova najmanje 1,0 m da bi se omogućilo nesmetano raznošenje cijevi duž rova i spuštanje u rov. Iskop se računa od planuma gornjeg stroja prometnice.</t>
  </si>
  <si>
    <t xml:space="preserve">U jediničnu cijenu uračunato je uklanjanje obrušenog materijala u rovu (u bilo kojoj fazi radova, odnosno radi vremenskih nepogoda), te eventualno crpljenje podzemne ili nadošle vode. Stavka uključuje i dobavu, postavu i demontažu zaštitne ograde rova te eventualno potrebno razupiranje rova, što će se odrediti na licu mjesta za vrijeme iskopa, u ovisnosti o kategoriji tla i uz suglasnost nadzornog inženjera. </t>
  </si>
  <si>
    <r>
      <t>Obračun količina se vrši po stvarno izvedenom iskopu, ali do dimenzija predviđenih u projektu odnosno odluci nadzornog inženjera.Eventualna proširenja zbog tehnologije iskopa, izvođač je dužan ukalkulirati u jediničnu cijenu idealnog profila. Strane rova moraju biti ravne, a rubovi oštri. Na dijelu gdje trasa prolazi trasom postojećeg cjevovoda koji se ukida u iskop se uračunava i vađenje postojeće cijevi. Obračun po m</t>
    </r>
    <r>
      <rPr>
        <vertAlign val="superscript"/>
        <sz val="10"/>
        <rFont val="Arial"/>
        <family val="2"/>
        <charset val="238"/>
      </rPr>
      <t>3</t>
    </r>
    <r>
      <rPr>
        <sz val="10"/>
        <rFont val="Arial"/>
        <family val="2"/>
        <charset val="238"/>
      </rPr>
      <t xml:space="preserve"> iskopanog materijala.</t>
    </r>
  </si>
  <si>
    <r>
      <t>m</t>
    </r>
    <r>
      <rPr>
        <vertAlign val="superscript"/>
        <sz val="10"/>
        <rFont val="Arial"/>
        <family val="2"/>
        <charset val="238"/>
      </rPr>
      <t>3</t>
    </r>
  </si>
  <si>
    <t>Iskop građevinske jame za vodovodna okna</t>
  </si>
  <si>
    <t xml:space="preserve">bez obzira na kategoriju s odbacivanjem iskopanog materijala na jednu stranu jame na udaljenost najmanje 1,0 m od ruba jame. Dimenzije pojedinih jama prema detaljima. Ostalo kao u stavci II.1. </t>
  </si>
  <si>
    <r>
      <t>Obračun po m</t>
    </r>
    <r>
      <rPr>
        <vertAlign val="superscript"/>
        <sz val="10"/>
        <rFont val="Arial"/>
        <family val="2"/>
        <charset val="238"/>
      </rPr>
      <t>3</t>
    </r>
    <r>
      <rPr>
        <sz val="10"/>
        <rFont val="Arial"/>
        <family val="2"/>
        <charset val="238"/>
      </rPr>
      <t xml:space="preserve"> iskopanog materijala.</t>
    </r>
  </si>
  <si>
    <t>Ručni iskop bez obzira na kategoriju. Ovaj rad obuhvaća ručni iskop na mjestima gdje je to radi sigurnosnih razloga obvezno - na križanjima projektiranog cjevovoda i drugih instalacija, u blizini postojećih okana te prema posebnim uvjetima poduzeća koja upravljaju pojedinim instalacijama.</t>
  </si>
  <si>
    <r>
      <t>Obračun po m</t>
    </r>
    <r>
      <rPr>
        <vertAlign val="superscript"/>
        <sz val="10"/>
        <rFont val="Arial"/>
        <family val="2"/>
        <charset val="238"/>
      </rPr>
      <t>3</t>
    </r>
    <r>
      <rPr>
        <sz val="10"/>
        <rFont val="Arial"/>
        <family val="2"/>
        <charset val="238"/>
      </rPr>
      <t xml:space="preserve"> iskopa u sraslom stanju.</t>
    </r>
  </si>
  <si>
    <t xml:space="preserve">Planiranje dna rova cjevovoda prema projektiranoj širini i uzdužnom padu dna rova. Dno rova mora biti isplanirano na točnost +/- 2 cm i mora biti tvrdo. Stavkom je predviđeno otesavanje, planiranje i djelomično nabijanje dna rova s izbacivanjem suvišnog materijala iz rova na udaljenost min 1 m od ruba rova. </t>
  </si>
  <si>
    <r>
      <t>Obračun po m</t>
    </r>
    <r>
      <rPr>
        <vertAlign val="superscript"/>
        <sz val="10"/>
        <rFont val="Arial"/>
        <family val="2"/>
        <charset val="238"/>
      </rPr>
      <t>2</t>
    </r>
    <r>
      <rPr>
        <sz val="10"/>
        <rFont val="Arial"/>
        <family val="2"/>
        <charset val="238"/>
      </rPr>
      <t xml:space="preserve"> isplanirane površine.</t>
    </r>
  </si>
  <si>
    <r>
      <t>m</t>
    </r>
    <r>
      <rPr>
        <vertAlign val="superscript"/>
        <sz val="10"/>
        <rFont val="Arial"/>
        <family val="2"/>
        <charset val="238"/>
      </rPr>
      <t>2</t>
    </r>
  </si>
  <si>
    <r>
      <t>Planiranje dna građevinske jame za vodovodna okna materijalom deponiranim pored jame, frakcija do 12 cm, uz potrebno nabijanje do minimalno Ms=40 MN/m</t>
    </r>
    <r>
      <rPr>
        <vertAlign val="superscript"/>
        <sz val="10"/>
        <rFont val="Arial"/>
        <family val="2"/>
        <charset val="238"/>
      </rPr>
      <t>2</t>
    </r>
    <r>
      <rPr>
        <sz val="10"/>
        <rFont val="Arial"/>
        <family val="2"/>
        <charset val="238"/>
      </rPr>
      <t>.</t>
    </r>
  </si>
  <si>
    <t xml:space="preserve">Planiranje dna rova građevnih jama za vodovodna okna prema projektiranim dimenzijama. Dno rova mora biti isplanirano na točnost +/- 2 cm. </t>
  </si>
  <si>
    <t>6.</t>
  </si>
  <si>
    <t xml:space="preserve">Nabava, doprema, raznošenje, ubacivanje, grubo i fino planiranje te nabijanje posteljice od sitnozrnatog materijala maksimalne veličine zrna 8 mm. Posteljica je debljine 10 cm. Cijevi moraju ravnomjerno nalijegati na posteljicu čitavom dužinom, a na mjestu spojeva treba ostaviti udubljenje za izradu spojeva. </t>
  </si>
  <si>
    <r>
      <t>Obračun po m</t>
    </r>
    <r>
      <rPr>
        <vertAlign val="superscript"/>
        <sz val="10"/>
        <rFont val="Arial"/>
        <family val="2"/>
        <charset val="238"/>
      </rPr>
      <t>3</t>
    </r>
    <r>
      <rPr>
        <sz val="10"/>
        <rFont val="Arial"/>
        <family val="2"/>
        <charset val="238"/>
      </rPr>
      <t xml:space="preserve"> ugrađenog materijala.</t>
    </r>
  </si>
  <si>
    <t>7.</t>
  </si>
  <si>
    <t>Zatrpavanje rova oko i iznad cijevi sitnozrnatim materijalom (pijesak i sitni šljunak) maksimalne veličine zrna 8 mm. Zatrpavanje biranim materijalom iz iskopa nije dozvoljeno. Zatrpavanje vršiti do visine 30 cm iznad tjemena cijevi na način da spojevi cijevi ostanu slobodni sve dok se ne okonča tlačna proba, a zatim i njih zatrpati na isti način. Pri tome će na sredini cijevi visina nasutog materijala iznad tjemena cijevi biti viša od 30 cm, tako da se nakon uspješno provedene tlačne probe razastiranjem tog materijala može postići jednolika debljina nadsloja od 30 cm iznad tjemena cijevi duž cijelog cjevovoda i po čitavoj širini rova. U stavku uključena nabava, doprema, razvažanje duž trase, ubacivanje, razastiranje te nabijanje materijala.</t>
  </si>
  <si>
    <r>
      <t>Obračun po m</t>
    </r>
    <r>
      <rPr>
        <vertAlign val="superscript"/>
        <sz val="10"/>
        <rFont val="Arial"/>
        <family val="2"/>
        <charset val="238"/>
      </rPr>
      <t>3</t>
    </r>
    <r>
      <rPr>
        <sz val="10"/>
        <rFont val="Arial"/>
        <family val="2"/>
        <charset val="238"/>
      </rPr>
      <t xml:space="preserve"> idealnog profila izvedenog nasipa.</t>
    </r>
  </si>
  <si>
    <t>8.</t>
  </si>
  <si>
    <r>
      <t xml:space="preserve">Zatrpavanje rova nasipom od miješanih materijala iz iskopa trase (u koliko to odobri nadzorni inženjer) ili iz kamenoloma (u ovom materijalu ne smije biti kamenja promjera većeg od 12 cm te raslinja i humusa) nakon izrade obloge cijevi.                                     </t>
    </r>
    <r>
      <rPr>
        <b/>
        <sz val="10"/>
        <rFont val="Arial"/>
        <family val="2"/>
        <charset val="238"/>
      </rPr>
      <t>Pretpostavka je da je 50% materijal iz iskopa, dok je 50% iz kamenoloma i izvođač radova je dužan prema tome formirati jediničnu cijenu zasipa</t>
    </r>
    <r>
      <rPr>
        <sz val="10"/>
        <rFont val="Arial"/>
        <family val="2"/>
        <charset val="238"/>
      </rPr>
      <t xml:space="preserve">. U cijeni je strojni utovar probranog materijala iz iskopa koji se nalazi na privremenoj deponiji i kvalitetnog materijala iz kamenoloma, transport te ugradnja u rov prema projektu.                                                             Strojno nasipanje i razastiranje, prema potrebi vlaženje ili sušenje, planiranje nasipanih slojeva debljine prema projektu </t>
    </r>
    <r>
      <rPr>
        <b/>
        <sz val="10"/>
        <rFont val="Arial"/>
        <family val="2"/>
        <charset val="238"/>
      </rPr>
      <t>(zasip je računat do dna kolničke konstrukcije)</t>
    </r>
    <r>
      <rPr>
        <sz val="10"/>
        <rFont val="Arial"/>
        <family val="2"/>
        <charset val="238"/>
      </rPr>
      <t>, te zbijanje s odgovarajućim sredstvima, a prema odredbama OTU. U cijenu je uključen sav rad i materijal.                                                            Završni sloj prije izrade kolničke konstrukcije sabiti na modul stišljivosti Ms &gt; 40 MN/m2. Obračun po m3 zatrpanog rova u zbijenom stanju sa miješanim materijalom iz iskopa (50%) i kamenoloma (50%).</t>
    </r>
  </si>
  <si>
    <t>Spojna mjesta na cjevovodu ostaviti otvorena do uspješne provedbe tlačne probe.</t>
  </si>
  <si>
    <t>9.</t>
  </si>
  <si>
    <r>
      <t>Zatrpavanje građevinske jame nakon izvedbe vodovodnog okna rastresitim materijalom deponiranim pored rova, frakcija do 12 cm. Zatrpavanje se vrši u slojevima od 30 cm do nivoa posteljice prometnice, uz potrebno nabijanje do minimalno Ms=40 MN/m</t>
    </r>
    <r>
      <rPr>
        <vertAlign val="superscript"/>
        <sz val="10"/>
        <rFont val="Arial"/>
        <family val="2"/>
        <charset val="238"/>
      </rPr>
      <t>2</t>
    </r>
    <r>
      <rPr>
        <sz val="10"/>
        <rFont val="Arial"/>
        <family val="2"/>
        <charset val="238"/>
      </rPr>
      <t>.</t>
    </r>
  </si>
  <si>
    <t>10.</t>
  </si>
  <si>
    <t>Odvoz viška materijala nakon zatrpavanja rova, na stalnu deponiju na udaljenost &gt; 5 km te deponiranje materijala iskopa. Materijal odvesti na deponiju koju odredi nadzorni inženjer u dogovoru s investitorom i nadležnom općinskom službom. U jediničnu cijenu uračunat utovar, prijevoz do mjesta deponije te istovar i grubo planiranje na deponiji.</t>
  </si>
  <si>
    <r>
      <t>Obračun po m</t>
    </r>
    <r>
      <rPr>
        <vertAlign val="superscript"/>
        <sz val="10"/>
        <rFont val="Arial"/>
        <family val="2"/>
        <charset val="238"/>
      </rPr>
      <t>3</t>
    </r>
    <r>
      <rPr>
        <sz val="10"/>
        <rFont val="Arial"/>
        <family val="2"/>
        <charset val="238"/>
      </rPr>
      <t xml:space="preserve"> sraslog materijala.</t>
    </r>
  </si>
  <si>
    <t>ZEMLJANI RADOVI : UKUPNO Kn</t>
  </si>
  <si>
    <t>MONTAŽERSKI RADOVI</t>
  </si>
  <si>
    <t>Specifikacija cijevi, fazonskih komada i armatura prema iskazu vodovodnog materijala i shemi čvorova.</t>
  </si>
  <si>
    <t>Izrada i kvaliteta prema postojećim propisima HRN, DIN, ISO.</t>
  </si>
  <si>
    <r>
      <t xml:space="preserve">Nabava, doprema i montaža lijevano željeznih DUCTILE (nodularni lijev GGG 40) vodovodnih cijevi </t>
    </r>
    <r>
      <rPr>
        <b/>
        <sz val="10"/>
        <rFont val="Arial"/>
        <family val="2"/>
        <charset val="238"/>
      </rPr>
      <t xml:space="preserve">klase 40 </t>
    </r>
    <r>
      <rPr>
        <sz val="10"/>
        <rFont val="Arial"/>
        <family val="2"/>
        <charset val="238"/>
      </rPr>
      <t xml:space="preserve">(prema DIN EN 545), s unutarnjom izolacijom od cementnog morta (prema DIN EN 545, odnosno DIN 2880) i </t>
    </r>
    <r>
      <rPr>
        <b/>
        <sz val="10"/>
        <rFont val="Arial"/>
        <family val="2"/>
        <charset val="238"/>
      </rPr>
      <t xml:space="preserve">vanjskom zaštitom cinčano-aluminijskom prevlakom </t>
    </r>
    <r>
      <rPr>
        <sz val="10"/>
        <rFont val="Arial"/>
        <family val="2"/>
        <charset val="238"/>
      </rPr>
      <t>(</t>
    </r>
    <r>
      <rPr>
        <b/>
        <sz val="10"/>
        <rFont val="Arial"/>
        <family val="2"/>
        <charset val="238"/>
      </rPr>
      <t>Zn-Al</t>
    </r>
    <r>
      <rPr>
        <sz val="10"/>
        <rFont val="Arial"/>
        <family val="2"/>
        <charset val="238"/>
      </rPr>
      <t xml:space="preserve"> i plavim epoksidnim pokrivnim slojem (cink-aluminij 400 g/m2, epoks. pokrivni sloj prema DIN EN            545).</t>
    </r>
  </si>
  <si>
    <r>
      <t xml:space="preserve">Cijevi na </t>
    </r>
    <r>
      <rPr>
        <b/>
        <sz val="10"/>
        <rFont val="Arial"/>
        <family val="2"/>
        <charset val="238"/>
      </rPr>
      <t>spoj TYTON</t>
    </r>
    <r>
      <rPr>
        <sz val="10"/>
        <rFont val="Arial"/>
        <family val="2"/>
        <charset val="238"/>
      </rPr>
      <t>, duljine prema HRN EN 545:2010.</t>
    </r>
  </si>
  <si>
    <t xml:space="preserve">Doprema i montaža uključuje dovoz cijevi do deponije na gradilištu, istovar, raznašanje do mjesta ugradnje, te spuštanje i montažu. </t>
  </si>
  <si>
    <t xml:space="preserve">U stavku je uračunat sav brtveni i pomoćni materijal te sav strojni i ručni rad, rezanje cijevi, obrada,i premazivanje odrezanih rubova antikorozivnim sredstvom neškodljivim za vodu, a vrši se prema uputama proizvođača. </t>
  </si>
  <si>
    <t>Obračun po m' ugrađene cijevi.</t>
  </si>
  <si>
    <t>a)</t>
  </si>
  <si>
    <t>nabava</t>
  </si>
  <si>
    <t>DN 80 mm   naglavak TYTON</t>
  </si>
  <si>
    <t>DN 100 mm   naglavak TYTON</t>
  </si>
  <si>
    <t>DN 200 mm   naglavak TYTON</t>
  </si>
  <si>
    <t>b)</t>
  </si>
  <si>
    <t>doprema i montaža</t>
  </si>
  <si>
    <t>DN 200 mm  naglavak TYTON</t>
  </si>
  <si>
    <r>
      <t xml:space="preserve">Nabava, raznošenje, spuštanje u rov, međusobno spajanje i montaža </t>
    </r>
    <r>
      <rPr>
        <b/>
        <sz val="10"/>
        <rFont val="Arial"/>
        <family val="2"/>
        <charset val="238"/>
      </rPr>
      <t>čeličnih pocinčanih cijevi (POC)</t>
    </r>
    <r>
      <rPr>
        <sz val="10"/>
        <rFont val="Arial"/>
        <family val="2"/>
        <charset val="238"/>
      </rPr>
      <t>. Cijevi prije ugradnje antikorozivno zaštititi bitumenskim premazom i dekorodal trakom ljepljenom „na vruće“. Doprema i montaža uključuje dovoz cijevi do deponije na gradilištu, istovar, raznašanje do mjesta ugradnje, te spuštanje i montažu. Stavkom obuhvaćen sav potreban spojni i brtveni materijal. Obračun po m’ montiranog cjevovoda.</t>
    </r>
  </si>
  <si>
    <t>Nabava, doprema i montaža</t>
  </si>
  <si>
    <t>DN 50 mm</t>
  </si>
  <si>
    <r>
      <t xml:space="preserve">Nabava, doprema i montaža fazonskih komada od lijevanog željeza (nodularni lijev) za spoj na prirubnicu (prema ISO 2531) i naglavak. U stavku je uračunat sav spojni materijal (brtve, vijci, matice) </t>
    </r>
    <r>
      <rPr>
        <b/>
        <sz val="10"/>
        <rFont val="Arial"/>
        <family val="2"/>
        <charset val="238"/>
      </rPr>
      <t>za radni tlak od 10 bara.</t>
    </r>
    <r>
      <rPr>
        <sz val="10"/>
        <rFont val="Arial"/>
        <family val="2"/>
        <charset val="238"/>
      </rPr>
      <t xml:space="preserve"> Fazonski komadi su iz nodularnog lijeva GGG 40. </t>
    </r>
  </si>
  <si>
    <t xml:space="preserve">Doprema i montaža uključuje dovoz do deponije na gradilištu, istovar, raznašanje do mjesta ugradnje, te spuštanje i montažu. Obračun po kilogramu prema iskazu vodovodnog materijala.  </t>
  </si>
  <si>
    <t>1.  ravni komad s prirubnicom</t>
  </si>
  <si>
    <t xml:space="preserve">     F      DN 200mm               L= 500mm       </t>
  </si>
  <si>
    <t>2.  ravni komad s prirubnicama</t>
  </si>
  <si>
    <t xml:space="preserve">     FF     DN 80mm                L= 200mm      </t>
  </si>
  <si>
    <t>3.  ravni komad s prirubnicama</t>
  </si>
  <si>
    <t xml:space="preserve">     FF     DN 100mm               L= 600mm       </t>
  </si>
  <si>
    <t>4.  ravni komad s prirubnicama</t>
  </si>
  <si>
    <t xml:space="preserve">     FF     DN 200mm               L= 600mm       </t>
  </si>
  <si>
    <t>5.  ravni komad s prirubnicama</t>
  </si>
  <si>
    <t xml:space="preserve">     FF     DN 200mm               L= 700mm       </t>
  </si>
  <si>
    <t>6.  ravni komad s prirubnicama</t>
  </si>
  <si>
    <t xml:space="preserve">     FF     DN 200mm               L= 800mm       </t>
  </si>
  <si>
    <t>7.  kutni komad 90° s prir. i stalkom</t>
  </si>
  <si>
    <t xml:space="preserve">     N      DN 80mm                               </t>
  </si>
  <si>
    <t>8.  redukcijski komad s prirubnicama</t>
  </si>
  <si>
    <t xml:space="preserve">     FFR    DN1/DN2 200/80mm      L= 300/mm      </t>
  </si>
  <si>
    <t>9.  otcjepni komad s prirubnicama</t>
  </si>
  <si>
    <t xml:space="preserve">     T      DN1/DN2 200/100mm      L= 520/240mm   </t>
  </si>
  <si>
    <t>10. otcjepni komad s prirubnicama</t>
  </si>
  <si>
    <t xml:space="preserve">     T      DN1/DN2 200/200mm      L= 520/260mm   </t>
  </si>
  <si>
    <t>11. otcjepni komad s prirubnicama</t>
  </si>
  <si>
    <t xml:space="preserve">     T      DN1/DN2 200/80mm      L= 520/260mm   </t>
  </si>
  <si>
    <t>12. spojni komad s prir. i nagl. tyton</t>
  </si>
  <si>
    <t xml:space="preserve">     EU     DN 80mm                L= 130mm       </t>
  </si>
  <si>
    <t>13. spojni komad s prir. i nagl. tyton</t>
  </si>
  <si>
    <t xml:space="preserve">     EU     DN 100mm               L= 130mm       </t>
  </si>
  <si>
    <t>14. spojni komad s prir. i nagl. tyton</t>
  </si>
  <si>
    <t xml:space="preserve">     EU     DN 200mm               L= 140mm       </t>
  </si>
  <si>
    <t>15. završni komad za prirubnicu s navojnim otvorom</t>
  </si>
  <si>
    <t xml:space="preserve">     X+n.o.      DN 80/50mm               L= 0mm         </t>
  </si>
  <si>
    <t>16. kutni komad 90° s naglav. tyton</t>
  </si>
  <si>
    <t xml:space="preserve">     MMQ    DN 200mm                              </t>
  </si>
  <si>
    <t>17. luk 11°1/4 s prirubnicama</t>
  </si>
  <si>
    <t xml:space="preserve">     FFK11  DN 200mm                               </t>
  </si>
  <si>
    <t>18. luk 22°1/2 s prirubnicama</t>
  </si>
  <si>
    <t xml:space="preserve">     FFK22  DN 200mm                               </t>
  </si>
  <si>
    <t>19. luk 11 1/4° s nagl. tyton</t>
  </si>
  <si>
    <t xml:space="preserve">     MMK11  DN 200mm                              </t>
  </si>
  <si>
    <t>19. luk 22 1/2° s nagl. tyton</t>
  </si>
  <si>
    <t xml:space="preserve">     MMK22  DN 200mm                              </t>
  </si>
  <si>
    <t>19. luk 45° s nagl. tyton</t>
  </si>
  <si>
    <t xml:space="preserve">     MMK45  DN 200mm                              </t>
  </si>
  <si>
    <t>20. otcjepni komad s nagl. tyton i prir.</t>
  </si>
  <si>
    <t xml:space="preserve">     MMA    DN1/DN2 200/80mm    L= 175/235mm  </t>
  </si>
  <si>
    <t>21. otcjepni komad s nagl. tyton i prir.</t>
  </si>
  <si>
    <t xml:space="preserve">     MMA    DN1/DN2 200/100mm   L= 200/240mm  </t>
  </si>
  <si>
    <t>22. kutni komad 90° s naglavkom</t>
  </si>
  <si>
    <t xml:space="preserve">     MQ     DN 200mm                              </t>
  </si>
  <si>
    <r>
      <t xml:space="preserve">Nabava, doprema i montaža zasuna od lijevanog željeza, kratkih sa ravnim prolazom i mekim nalijeganjem </t>
    </r>
    <r>
      <rPr>
        <b/>
        <sz val="10"/>
        <rFont val="Arial"/>
        <family val="2"/>
        <charset val="238"/>
      </rPr>
      <t>za radni tlak 10 bara</t>
    </r>
    <r>
      <rPr>
        <sz val="10"/>
        <rFont val="Arial"/>
        <family val="2"/>
        <charset val="238"/>
      </rPr>
      <t>, sa potrebnim materijalom za spajanje sa fazonskim komadima (brtve i vijci). Komplet sa ručnim kolom za otvaranje i zatvaranje za radni pritisak 10 bara.</t>
    </r>
  </si>
  <si>
    <t xml:space="preserve">Doprema i montaža uključuje dovoz do deponije na gradilištu, istovar, raznašanje do mjesta ugradnje, te spuštanje i montažu. </t>
  </si>
  <si>
    <t>Obračun po komadu prema specifikaciji.</t>
  </si>
  <si>
    <t>EV zasun DN 100 mm,  kratki PN 10 bara+kolo</t>
  </si>
  <si>
    <t>EV zasun DN 200 mm,  kratki PN 10 bara+kolo</t>
  </si>
  <si>
    <r>
      <t xml:space="preserve">Nabava, doprema i montaža zasuna od lijevanog željeza, kratkih sa ravnim prolazom i mekim nalijeganjem </t>
    </r>
    <r>
      <rPr>
        <b/>
        <sz val="10"/>
        <rFont val="Arial"/>
        <family val="2"/>
        <charset val="238"/>
      </rPr>
      <t>za radni tlak 10 bara</t>
    </r>
    <r>
      <rPr>
        <sz val="10"/>
        <rFont val="Arial"/>
        <family val="2"/>
        <charset val="238"/>
      </rPr>
      <t xml:space="preserve">, sa potrebnim materijalom za spajanje (brtve i vijci) te teleskopskom ugradbenom garniturom i okruglom ljevanoželjeznom uličnom kapom prema DIN 4056. </t>
    </r>
  </si>
  <si>
    <t>Doprema i montaža uključuje dovoz do deponije na gradilištu, istovar, raznašanje do mjesta ugradnje, te spuštanje i montažu.</t>
  </si>
  <si>
    <t>Obračun po komadu po specifikaciji.</t>
  </si>
  <si>
    <t>EV zasun DN 80 mm,  PN 10 bara</t>
  </si>
  <si>
    <t>EV zasun DN 100 mm,PN 10 bara</t>
  </si>
  <si>
    <t>Nabava, doprema i montaža nadzemnih hidranata od lijevanog željeza sa lomljivim stupom, prema DIN-u 3222, sa ugrađenim dvjema gornjim C-spojkama (DN 50) prema DIN-u 14317 i jedna donja B-spojka (DN 65) prema DIN 14318; kompletno s vijcima i brtvama za radni tlak od 10 bara.</t>
  </si>
  <si>
    <t>Doprema i montaža uključuje dovoz do deponije na gradilištu, istovar, raznašanje do mjesta ugradnje, te spuštanje i montažu. Obračun po komadu prema specifikaciji.</t>
  </si>
  <si>
    <t>NH DN 80 mm</t>
  </si>
  <si>
    <r>
      <t xml:space="preserve">Nabava kratkih montažno-demontažnih komada od lijevanog željeza kompletno sa vijcima i brtvama </t>
    </r>
    <r>
      <rPr>
        <b/>
        <sz val="10"/>
        <rFont val="Arial"/>
        <family val="2"/>
        <charset val="238"/>
      </rPr>
      <t>za radni tlak 10 bara</t>
    </r>
    <r>
      <rPr>
        <sz val="10"/>
        <rFont val="Arial"/>
        <family val="2"/>
        <charset val="238"/>
      </rPr>
      <t>. Doprema i montaža uključuje dovoz do deponije na gradilištu, istovar, raznašanje do mjesta ugradnje, te spuštanje i montažu. Obračun po komadu prema specifikaciji.</t>
    </r>
  </si>
  <si>
    <t>MDK-A DN 200 mm,  PN 10 bara</t>
  </si>
  <si>
    <t>MDK-A DN 100 mm,  PN 10 bara</t>
  </si>
  <si>
    <t>Obnova postojećih kućnih priključaka, prema uvjetima nadležnog komunalnog poduzeća. Stavka obuhvaća iskop rova,demontažu postojećih starih priključaka, utovar i odvoz  zemljanog i vodovodnog materijala materijala, posteljicu zatrpavanje i izvedbu novog priključka, prema postojećem ili prema uvjetima nadležnog komunalnog poduzeća. Montažerske radove izvodi "Vodovod "d.o.o Zadar.  Duljina priključka je cca 6-10m.</t>
  </si>
  <si>
    <t>U stavku uključen sav potreban rad i materijal.</t>
  </si>
  <si>
    <t>Obračun po kom.</t>
  </si>
  <si>
    <t>Ispitivanje cjevovoda na nepropusnost (tlačna proba). U stavku je uključena dobava vode, montaža i demontaža privremenog dovoda vode i spojeva, aparata za tlačenje sa manometrom i kontrolnim manometrom, punjenje cjevovoda vodom, tlačenje pumpom, ispuštanje vode i propisani ispravak eventualne neispravnosti. Prije punjenja cjevovoda vodom mora biti izvršeno osiguranje i ukrućenje na svim krivinama i krajevima cjevovoda te djelomično zatrpavanje cijevi sitnozrnastim materijalom osim na spojevima kako bi se postigla sigurnost, da uspostavljeni tlak ne bi pomaknuo ili digao cijev te oštetio spojeve i cijevi kao i doveo u opasnost radnike-montere. Prilikom ispitivanja zabranjuje se svaki rad u rovu. Punjenje cijevi izvesti polagano da zrak iz cijevi može slobodno izaći. Obračun po m' cjevovoda.</t>
  </si>
  <si>
    <t xml:space="preserve">DN 80 mm   </t>
  </si>
  <si>
    <t xml:space="preserve">DN 100 mm  </t>
  </si>
  <si>
    <t xml:space="preserve">DN 200 mm  </t>
  </si>
  <si>
    <t>Čišćenje i ispiranje montiranog cjevovoda nakon kompletno zatrpanog rova i uspješno provedene tlačne probe. Ispiranje cjevovoda vrši se prema opisu u posebnim tehničkim uvjetima izvedbe cjevovoda. U cijenu je uračunata dobava vode te sav alat, strojevi, pomoćni materijal i rad. Ispitivanje vršiti dok na ispustu ne počne izlaziti potpuno čista i bistra voda. Obračun po m' cjevovoda.</t>
  </si>
  <si>
    <t>11.</t>
  </si>
  <si>
    <t>Dezinfekcija montiranog cjevovoda prije stavljanja istog u pogon. Nakon provedenog tlačnog ispitivanja te ispiranja cijevi pristupa se dezinfekciji cjevovoda prema tehničkim uvjetima izvedbe cjevovoda ili prema posebnim uvjetima sanitarne inspekcije. Dezinfekciju provodi ovlaštena tvrtka za takve poslove. Nakon dezinfekcije otopinu ispustiti i cijevi isprati sa normalno kloriranom vodom za piće. dezinfekcija se smatra uspješno provedenom kada analizirani uzorak dade zadovoljavajuće rezultate. U cijenu uključen sav rad, urošak vode i dezifekcijskog sredstva, uzimanje i nošenje uzorka na analizu te dobivanje atesta o sanitarnoj ispravnosti kod nadležne zdravstvene ustanove. Obračun po m' cjevovoda.</t>
  </si>
  <si>
    <t>12.</t>
  </si>
  <si>
    <t>Nabava, doprema i postavljanje trake za trajno označavanje cjevovoda (plava signalna vrpca s oznakom VODOVOD na 30 cm iznad tjemena cjevovoda, položene po osi cjevovoda). Traka u sebi ima metalni vodič. Obračun po m' postavljene trake.</t>
  </si>
  <si>
    <t>13.</t>
  </si>
  <si>
    <t xml:space="preserve">Manipulacije u vodovodnom sustavu koje obuhvaćaju zatvaranje zasuna u mreži, ispuštanje vode iz pojedinih cjevovoda te otvaranje zasuna i ponovna punjenja vodom. To se provodi najprije u fazi prekidanja i blindiranja postojećih cjevovoda, te kasnije opet u fazi prespajanja zamjenskih dionica). Provodi Vodovod d.o.o. Zadar prema pravovremenim zahtjevima Izvoditelja. </t>
  </si>
  <si>
    <t>14.</t>
  </si>
  <si>
    <t>Priprema za prespajanje projektiranih cjevovoda na postojeće, te konačno prespajanje. Sastoji se od otkopavanja i oslobađanja postojećih cijevi, izrezivanja komada cijevi i obrade na mjestu rezanja za montažu elemenata prema shemi montaže. Vodovodni materijal, betonski oslonci i montaža prespojnih čvorova uključene su u drugim stavkama ovog troškovnika. U cijenu uključen odvoz demontiranog materijala na skladište isporučitelja javne vodoopskrbe. Radovi se izvode po odobrenju i u koordinaciji s isporučiteljem zbog prekida u vodoopskrbi, te potrebnih manipulacija i ispuštanja vode iz cijevi.</t>
  </si>
  <si>
    <t xml:space="preserve">Na mjestima spajanja dubina iskopa predviđena uzdužnim profilima mora se uzeti s rezervom i prilagoditi stvarnoj dubini postojećih cjevovoda koja se ustanovi u fazi njihovog prekidanja i blindiranja uz obaveznu primjenu niveliranja. Na tim potezima mora se provesti precizno prilagođavanje trase novih cjevovoda i položaja novih čvorova ako projektom nisu predviđeni posebni lukovi za uklapanje. </t>
  </si>
  <si>
    <t xml:space="preserve">Radove izvoditi uz nadzor i suglasnost "Vodovoda" d.o.o. Zadar. </t>
  </si>
  <si>
    <t>Obračun po komadu spoja.</t>
  </si>
  <si>
    <t>DN 200 - u čvorovima V1-1 i V1-9</t>
  </si>
  <si>
    <t>DN 50 - u čvoru V2-1</t>
  </si>
  <si>
    <t>izmještanje postojećeg cjevovoda DN 200</t>
  </si>
  <si>
    <t>MONTAŽERSKI RADOVI : UKUPNO Kn</t>
  </si>
  <si>
    <t>TESARSKI RADOVI</t>
  </si>
  <si>
    <r>
      <t>Nabava, doprema, izrada, postavljanje i skidanje dvostruke oplate zidova i jednostruke oplate ploča za okna sa podupiračima. Konstrukcija mora biti dobro ukrućena i pružati potpunu garanciju od urušenja i popuštanja. Oplata mora biti izrađena točno po mjerama iz nacrta. Unutrašnja površina oplate mora biti ravna i glatka tako da nakon skidanja oplate vidne površine konstrukcije (zidovi, ploče) budu ravne, s oštrim rubovima. Obračun po m</t>
    </r>
    <r>
      <rPr>
        <vertAlign val="superscript"/>
        <sz val="10"/>
        <rFont val="Arial"/>
        <family val="2"/>
        <charset val="238"/>
      </rPr>
      <t>2</t>
    </r>
    <r>
      <rPr>
        <sz val="10"/>
        <rFont val="Arial"/>
        <family val="2"/>
        <charset val="238"/>
      </rPr>
      <t xml:space="preserve"> montirane oplate.</t>
    </r>
  </si>
  <si>
    <t xml:space="preserve">a) </t>
  </si>
  <si>
    <t xml:space="preserve">jednostrana oplata ploče dna </t>
  </si>
  <si>
    <t xml:space="preserve">b) </t>
  </si>
  <si>
    <t>vertikalna dvostrana oplata zidova</t>
  </si>
  <si>
    <t>oplata pokrovne ploče</t>
  </si>
  <si>
    <t>TESARSKI RADOVI : UKUPNO Kn</t>
  </si>
  <si>
    <t xml:space="preserve">BETONSKI I ARMIRANO-BETONSKI RADOVI </t>
  </si>
  <si>
    <t>Betoniranje blokova osiguranja horizontalnih krivina  i krajeva cjevovoda položaja, dimenzija i oblika datih u nacrtima za pojedine tipove. Betoniranje vršiti betonom C 16/20. Svi blokovi se betoniraju prije tlačne probe. U jediničnu cijenu uračunata je potrebna oplata te dobava, ugradba i njega betona, te sav drugi rad i materijal potreban za dovršenje rada.</t>
  </si>
  <si>
    <t>Obračun po komadu izvedenog betonskog oslonca.</t>
  </si>
  <si>
    <r>
      <t xml:space="preserve">Betoniranje AB bloka ispod kape zasuna betonom C16/20 vanjskih dimenzija 40 × 40 cm visine 15 cm sa otvorom </t>
    </r>
    <r>
      <rPr>
        <sz val="10"/>
        <rFont val="Symbol"/>
        <family val="1"/>
        <charset val="2"/>
      </rPr>
      <t>f</t>
    </r>
    <r>
      <rPr>
        <sz val="10"/>
        <rFont val="Arial"/>
        <family val="2"/>
        <charset val="238"/>
      </rPr>
      <t xml:space="preserve"> 19 cm. Blok armirati sa 4 </t>
    </r>
    <r>
      <rPr>
        <sz val="10"/>
        <rFont val="Symbol"/>
        <family val="1"/>
        <charset val="2"/>
      </rPr>
      <t>f</t>
    </r>
    <r>
      <rPr>
        <sz val="10"/>
        <rFont val="Arial"/>
        <family val="2"/>
        <charset val="238"/>
      </rPr>
      <t xml:space="preserve"> 12, vilice </t>
    </r>
    <r>
      <rPr>
        <sz val="10"/>
        <rFont val="Symbol"/>
        <family val="1"/>
        <charset val="2"/>
      </rPr>
      <t>f</t>
    </r>
    <r>
      <rPr>
        <sz val="10"/>
        <rFont val="Arial"/>
        <family val="2"/>
        <charset val="238"/>
      </rPr>
      <t xml:space="preserve"> 6/10. U jediničnu cijenu uračunata je potrebna oplata te dobava, ugradba i njega betona, te sav drugi rad i materijal potreban za dovršenje rada. </t>
    </r>
  </si>
  <si>
    <t>Obračun po komadu izvedenog bloka.</t>
  </si>
  <si>
    <t>Betoniranje prstena oko kape zasuna betonom C12/15 vanjskih dimenzija 40 × 40 cm, visine 27 cm. Otvor u betonu je okrugli fi 19 cm, prema obliku kape zasuna. U jediničnu cijenu uračunata je potrebna oplata te dobava, ugradba i njega betona, te sav drugi rad i materijal potreban za dovršenje rada.</t>
  </si>
  <si>
    <t>Obračun po komadu ubetonirane kape.</t>
  </si>
  <si>
    <t xml:space="preserve">Betoniranje prstena iznad bunarića nadzemnog hidranta betonom C12/15 vanjskih dimenzija 70 × 70 cm, visine 12 cm. U jediničnu cijenu uračunata oplata. </t>
  </si>
  <si>
    <t xml:space="preserve">Izrada podložnih betonskih blokova od betona C16/20 veličine 30 × 30 × 30 cm ispod N fazona. U jediničnu cijenu uračunata je potrebna oplata te dobava, ugradba i njega betona, te sav drugi rad i materijal potreban za dovršenje rada. </t>
  </si>
  <si>
    <t>Betoniranje dna građ. jame okana betonom C12/15 za sloj izravnanja - podložni beton uključivo nabava i transport komponenti, spravljanje i ugrađivanje betona. Obračun po m3 ugrađenog betona.</t>
  </si>
  <si>
    <t>Betoniranje donje ploče zasunskog okna betonom C 25/ 30. U jediničnu cijenu uračunata je potrebna oplata te dobava, ugradba i njega betona, te sav drugi rad i materijal potreban za dovršenje rada. Obračun po m3 ugrađenog betona.</t>
  </si>
  <si>
    <t>Betoniranje bloka ispod armature u zasunskom oknu. Blok izraditi od betona C 16/ 20, prosječne dimenzije bloka 30*30*90 cm. Blokovi se betoniraju prilikom ugradnje armature. U jediničnu cijenu uračunata je potrebna oplata te dobava, ugradba i njega betona, te sav drugi rad i materijal potreban za dovršenje rada. Obračun po m3 betona i m2 oplate.</t>
  </si>
  <si>
    <t>(kom        2)</t>
  </si>
  <si>
    <t>beton</t>
  </si>
  <si>
    <t>oplata</t>
  </si>
  <si>
    <t>Betoniranje zidova i ploče zasunskog okna betonom C 25/30. Okno se betonira nakon kompletne montaže cijevi, fazonskih komada i armatura. U jediničnu cijenu uračunata je potrebna oplata te dobava, ugradba i njega betona, te sav drugi rad i materijal potreban za dovršenje rada.  Obračun po m3 betona.</t>
  </si>
  <si>
    <t>Izrada betonske zaštite iznad i ispod cijevi kod križanja s gradskim kolektorom betonom C12/15. Betoniranje se izvodi u punoj širini rova.</t>
  </si>
  <si>
    <t>Nabava, doprema, ispravljanje, čišćenje, savijanje i montaža armature. Vezanje paljenom žicom f 2 mm. Količine na temelju iskaza armature. Obračun po kg ugrađene armature.</t>
  </si>
  <si>
    <t>B500 -šipke</t>
  </si>
  <si>
    <t>B500 -mreža</t>
  </si>
  <si>
    <t xml:space="preserve">BETONSKI I ARM.-BETONSKI RADOVI : UKUPNO Kn </t>
  </si>
  <si>
    <r>
      <t>Dobava  materijala i izrada cementne glazure 1:2 na dnu okna radi dobivanja pada. zagladiti do crnog sjaja. Obračun po m</t>
    </r>
    <r>
      <rPr>
        <vertAlign val="superscript"/>
        <sz val="10"/>
        <rFont val="Arial"/>
        <family val="2"/>
        <charset val="238"/>
      </rPr>
      <t>2</t>
    </r>
    <r>
      <rPr>
        <sz val="10"/>
        <rFont val="Arial"/>
        <family val="2"/>
        <charset val="238"/>
      </rPr>
      <t>.</t>
    </r>
  </si>
  <si>
    <t xml:space="preserve">Nabava, doprema, raznošenje i ugradnja tipskih lijevano-željeznih poklopaca za vodovodna okna. </t>
  </si>
  <si>
    <t>Poklopac nazivnog otvora 600 * 600 mm s dvije ručke na izvlačenje (pomične).</t>
  </si>
  <si>
    <t xml:space="preserve">Obračun po komadu ugrađenog poklopca. </t>
  </si>
  <si>
    <t>Poklopac za vodovodno okno od lijevanog željeza, nodularni lijev,  sa zamjenjivim uloškom protiv lupanja debljine 10 mm smještenim horizontalno u ležište na okviru, stabiliziran trnovima, bez mogućnosti ispadanja, razreda opterećenja D 400 (prema HRN EN 124:2005), s dva bezvijčana elementa za zaključavanje izrađena od kompozitnog materijala, bez zgloba, bez   premaza.</t>
  </si>
  <si>
    <t>poklopac 600 * 600, razreda opterećenja D400</t>
  </si>
  <si>
    <t>Nabava, doprema, raznošenje i ugradnja čeličnih penjalica Ø 25 mm (30x30x30cm) u vodovodno okno.</t>
  </si>
  <si>
    <t>Prva penjalica u oknu se postavlja na 50 cm ispod kote poklopca, najniža penjalica ne smije niti više od 50 cm iznad poda. Razmak između penjalica je 30 cm.</t>
  </si>
  <si>
    <t>Obračun po komadu ugrađenog elementa.</t>
  </si>
  <si>
    <t>ZIDARSKI RADOVI : UKUPNO Kn</t>
  </si>
  <si>
    <t>VII.</t>
  </si>
  <si>
    <r>
      <t xml:space="preserve">Izrada elaborata izvedenog stanja cjevovoda, objekata na cjevovodu, terena i obližnjih instalacija te upis u katastar instalacija. Geodetsko snimanje je potrebno izvesti dok je cjevovod još vidljiv, nakon montaže cjevovoda, a prije zatrpavanja rova (neposredno nakon završetka uspješno provedenih tlačnih proba). Ovlašteni izrađivač treba ovjeriti izjavu kojom potvrđuje da je snimanje provedeno po vidljivom cjevovodu. Osim cjevovoda trebaju biti snimljene zaštitne cijevi i obloge, vodovodne građevine i površinski elementi. Elaborat mora biti izvrađen u apsolutnim koordinatama (x, y, z) i ovjeren od nadležnog katastarskog ureda. Osim forme za ovjeru u katastru mora se izraditi i u formi za korištenje od strane "Vodovoda"d.o.o. Zadar za uklapanje u </t>
    </r>
    <r>
      <rPr>
        <b/>
        <sz val="10"/>
        <rFont val="Arial"/>
        <family val="2"/>
        <charset val="238"/>
      </rPr>
      <t xml:space="preserve">u </t>
    </r>
    <r>
      <rPr>
        <sz val="10"/>
        <rFont val="Arial"/>
        <family val="2"/>
        <charset val="238"/>
      </rPr>
      <t>sustav GIS, čije standarde izrađivač treba zatražiti na vrijeme od "Vodovoda". Elaborat se predaje investitoru u cjelovitom kartiranom (5 primjeraka) i digitalnom obliku od kojih će investitor krajnjem korisniku cjevovoda predati 2 kartirana i digitalni. Obračun po m' cjevovoda.</t>
    </r>
  </si>
  <si>
    <t>ZAVRŠNI RADOVI : UKUPNO Kn</t>
  </si>
  <si>
    <t>3. REKAPITULACIJA - VODOVOD</t>
  </si>
  <si>
    <t>4. TROŠKOVNIK ELEKTRO RADOVA</t>
  </si>
  <si>
    <t>jedinica mjere</t>
  </si>
  <si>
    <t>jedinična cijena</t>
  </si>
  <si>
    <t>ukupna cijena</t>
  </si>
  <si>
    <t>ZEMLJANI I GRAĐEVINSKI  RADOVI</t>
  </si>
  <si>
    <t>Kolčenje kabelskih trasa, trase DTK, pozicije zdenaca,  pozicija rasvjetnih stupova.</t>
  </si>
  <si>
    <t>Iskop kabelskog rova za polaganje kabela javne rasvjete, u prostoru  nogostupa, bez obzira na kategoriju zemljišta, dimenzija 40x60 cm; zatrpavanje rova sitnijim materijalom od iskopa, nakon položene druge posteljice.</t>
  </si>
  <si>
    <t>m</t>
  </si>
  <si>
    <t>Iskop kabelskog rova za polaganje kabela javne rasvjete, u prostoru  kolnika, bez obzira na kategoriju zemljišta, dimenzija 40x80 cm; zatrpavanje rova sitnijim materijalom od iskopa, nakon položene druge posteljice.</t>
  </si>
  <si>
    <t>Iskop  rova za polaganje  cijevi i zdenaca za DTK, u prostoru nogostupa, bez obzira na kategoriju zemljišta, dimenzija 45x60 cm; zatrpavanje rova sitnijim materijalom od iskopa, nakon polaganja  pvc cijevi kanalizacije DTK; prije izvođenja radova  precizno iskolčiti trasu iskopa; tijekom izvođenja radova osigurati stalni ili povremeni nadzor predstavnika infrastrukturnog operatora.</t>
  </si>
  <si>
    <t>Isto, ali dimenzija 50x80, u prostoru kolnika.</t>
  </si>
  <si>
    <t>Dobava i polaganje posteljice od rastresitog materijala, pijeska ili kamene prašine fine granulacije, ukupne debljine 35cm, u  rov DTK, od čega je 10cm donja posteljica.</t>
  </si>
  <si>
    <t>m³</t>
  </si>
  <si>
    <t>Dobava i polaganje posteljice od rastresitog materijala, pijeska ili kamene prašine fine granulacije, debljine 2 x 10cm, u energetski kabelski rov javne rasvjete</t>
  </si>
  <si>
    <t>Dobava i ugradnja cijevi PEHD50mm za DTK kanalizaciju; polažu se 4 cijevi.</t>
  </si>
  <si>
    <t>Dobava i ugradnja PVC-nosača u rovu, za  4 cijevi PEHD50mm.</t>
  </si>
  <si>
    <t>Dobava i ugradnja  energetske instalacijske cijevi PVC160mm za polaganje kabela preko kolnika; polažu se 2 cijevi.</t>
  </si>
  <si>
    <t>Iskop jame za temelj rasvjetnog stupa, u zemljištu bez obzira na kategoriju zemljišta, dimenzija90x90x90 cm; zatrpavanje materijalom od iskopa nakon izrade betonskog temelja.</t>
  </si>
  <si>
    <t>Iskop jame za ugradnju zdenca tipa MZ D0                         ( 90x90x90 cm ).</t>
  </si>
  <si>
    <t>Izrada betonskog temelja za rasvjetni stup, sa oplatom, dimenzija 80x80x80 cm, kvalitete MB20; u betonski temelj ugrađuje se košara temeljnih vijaka             ( isporućuju se sa rasvjetnim stupom ), a prema šabloni proizvođača stupova; od sredine košare temeljnih vijaka, u dovodu i odvodu (napojnog kabela) ugrađuje se elastična  PVC cijev  Φ50 mm, koja treba izlaziti iz betonskog temelja u kabelski rov; završna kapa betonskog temelja treba biti za 3-4 cm niža od nivelete nogostupa, tako da završno asfaltiranje nogostupa prekriva  temeljne vijke u betonskom temelju rasvjetnog stupa.</t>
  </si>
  <si>
    <t>kompl</t>
  </si>
  <si>
    <t>Dobava i ugradnja prefabriciranog betonskog zdenca, sa lijevano željeznim poklopcem nosivosti 150 KN (u nogostupu), tipa MZ D0.</t>
  </si>
  <si>
    <t>15.</t>
  </si>
  <si>
    <t xml:space="preserve">Dobava i ugradnja prefabriciranog betonskog zdenca, sa lijevano željeznim poklopcem nosivosti 400 KN (u kolniku), tipa MZ D0. </t>
  </si>
  <si>
    <t xml:space="preserve">Poklopac okna od lijevanog željeza, nodularni lijev,  sa zamjenjivim uloškom protiv lupanja debljine 10 mm smještenim horizontalno u ležište na okviru, stabiliziran trnovima, bez mogućnosti ispadanja, razreda opterećenja D 400 (prema HRN EN 124:2005), s dva bezvijčana elementa za zaključavanje izrađena od kompozitnog materijala, bez zgloba, bez premaza. </t>
  </si>
  <si>
    <t>16.</t>
  </si>
  <si>
    <t>Betoniranje  podloge za ugradnju  donjih segmenta prefabriciranog montažnog zdenca za DTK infrastrukturu, i za prekrivanje energetske instalacijske cijevi betonom na prijelazu preko kolnika.</t>
  </si>
  <si>
    <t>17.</t>
  </si>
  <si>
    <t>Građevinska priprema rova javne rasvjete i rova DTK, širine 60cm,  u prostoru kolnika, te asfaltiranje.</t>
  </si>
  <si>
    <t>18.</t>
  </si>
  <si>
    <t xml:space="preserve"> Pripremno-završni radovi.</t>
  </si>
  <si>
    <t>19.</t>
  </si>
  <si>
    <t>Odvoz viška materijala na deponij.</t>
  </si>
  <si>
    <t>ZEMLJANO-GRAĐEVINSKI RADOVI UKUPNO:</t>
  </si>
  <si>
    <t>ELEKTROMONTAŽNI RADOVI</t>
  </si>
  <si>
    <t>Demontaža postojećih svjetiljki na stupovima zračne niskonaponske mreže, uz prethodno odspajanje napojnog kabela ( žile R1 i R2 samonosivog kabelskog snopa zračne niskonaponske mreže ); deponiranje na skladište koncesionara za održavanje javne rasvjete zone obuhvata ovim projektom.</t>
  </si>
  <si>
    <t>Dobava i ugradnja, u prethodno pripremljen kabelski rov sa posteljicom,   kabela tipa NAYY4x25mm².</t>
  </si>
  <si>
    <t>Dobava i ugradnja uzemljivača Cu50mm² u kabelski rov javne rasvjete.</t>
  </si>
  <si>
    <t>Dobava i polaganje vrpce upozorenja: ''POZOR-TELEKOMUNIKACIJSKI KABEL'' na drugi sloj posteljica rova DTK.</t>
  </si>
  <si>
    <t>Isto, ali vrpce upozorenja:''POZOR ENERGETSKI KABEL'' na drugi sloj posteljice rova javne rasvjete.</t>
  </si>
  <si>
    <t>Dobava i ugradnja zaštitnih pvc poklopnica, u energetski  kabelski rov.</t>
  </si>
  <si>
    <t>Dobava i ugradnja, na prethodno pripremljen betonski temelj sa ugrađenim temeljnim vijcima 4xM24x800, toplo cinčanog  ovalnog i koničnog rasvjetnog stupa visine 7m, s temeljnom pločom-prirubnicom i šablonom, s prozorčićem za razdjelnicu i poklopcem prozorčića, s nosačima za ugradnju razdjelnice u prozorčiću, s unutarnjim vijkom za priključak zaštitnog voda M8 u dnu prozorčića, s vijkom M12 za priključak izvoda uzemljivača, sa završnim promjerom za montažu svjetiljke ili nosača svjetiljke Φ76mm, 700-3-76, izvedba za zonu vjetra 3, dokaznica za ugradnju na predviđeni betonski temelj  statičkim proračunom).</t>
  </si>
  <si>
    <t>Izrada i ugradnja izvoda uzemljivača, koristeći  2 m  užeta Cu50mm² i dvostruku bakrenu spojnicu C50/50, te bakrenu stopicu na gnječenje, za spoj pod vijak na rasvjetnom stupu.</t>
  </si>
  <si>
    <t>Dobava i ugradnja stupne razdjelnice, sa jednim osiguračem, za napojni kabel do 25mm².</t>
  </si>
  <si>
    <t>Dobava i ugradnja stupne razdjelnice, sa dva osigurača, za napojni kabel do 25mm².</t>
  </si>
  <si>
    <t>Dobava i ugradnja osigurača 10A/1P za razdjelnice iz stavke 9.-10. točke 2. troškovnika.</t>
  </si>
  <si>
    <t>Dobava i ugradnja kabelske glave i toploskupljajućih cijevi, u razdjelnici rasvjetnog stupa, na krajeve kabela tipa NAYY4x25mm², prije ugradnje priključne stopice, koristeći zaštitni program ( MWTM - L vodiči, CGPT - N vodič )</t>
  </si>
  <si>
    <t>Spajanje kabela NAYY4x25mm² pod vijak na razdjelnicu rasvjetnog stupa, primjenom izoliranih priključnih svornjaka.</t>
  </si>
  <si>
    <t>Spajanje kabela tipa NAYYA4x25mm² u  ormar javne rasvjete, koristeći program kabelskih završetaka i zaštitnih cijevi, te izolirane priključne svornjake, kao kod spajanja kabela na razdjelnicu rasvjetnog stupa ).</t>
  </si>
  <si>
    <t>Spajanje izvoda uzemljivača pod vijak u dnu rasvjetnog stupa.</t>
  </si>
  <si>
    <t>Dobava i ugradnja bakrene spojnice C50/50.</t>
  </si>
  <si>
    <t>Dobava i ugradnja  nosača za dvije svjetiljke iz stavke 12.,  sa nasadnikom za završni promjer stupa od 76mm; kut između krakova je 90º.</t>
  </si>
  <si>
    <t>Zaštita rasvjetnog stupa premazivanjem vrelim bitumenom ili sličnim postojanim zaštitnim sredstvom, do visine 0,5m od temeljne ploče.</t>
  </si>
  <si>
    <t>20.</t>
  </si>
  <si>
    <t>Ova stavka je opcija, ako postojeći ormar javne rasvjete uz trafostanicu TS ''STANOVI 1'' - A118, nema raspoloživih izvoda za spajanje dva nova izvoda javne rasvjete ulice Put Stanova, koji su predmet ovog projekta.</t>
  </si>
  <si>
    <t>20.a.</t>
  </si>
  <si>
    <t>Demontaža postojećeg ormara javne rasvjete OJR-A118 i predaja koncesionaru Grada Zadra.</t>
  </si>
  <si>
    <t>20.b.</t>
  </si>
  <si>
    <t>Dobava i ugradnja ormara javne rasvjete OJR-A118, sa 9 izvoda, dvodjelni ( PMO dio sa brojilom, i RO razdjelno-upravljački dio ), dvoja vrata od preprega; ožičenje i opremanje prema jednopolnoj shemi iz nacrtnog dijela, i opremom:</t>
  </si>
  <si>
    <t>a. temeljna ploča prema dimenzijama ormara</t>
  </si>
  <si>
    <t>b. rastavna osigurač-sklopka NH00-63A</t>
  </si>
  <si>
    <t>c.keramički nožasti osigurač-patrona NH00-63A</t>
  </si>
  <si>
    <t>d. nosač cilindričnog osigurača 14x51-3P</t>
  </si>
  <si>
    <t>e. cilindrični osigurač CH25A</t>
  </si>
  <si>
    <t>f. aut. instalacijski osigurač B6A/1P</t>
  </si>
  <si>
    <t>g. izborna sklopka modularna 0-1-2</t>
  </si>
  <si>
    <t>h. modularni sklopnik CT-63A/4P</t>
  </si>
  <si>
    <t>i. noćna sklopka IC2000P, 2-35 lx, 10A, IP65</t>
  </si>
  <si>
    <t>j. mikroprekidač za vrata</t>
  </si>
  <si>
    <t>k. aut. instalacijski prekidač B16A/1P</t>
  </si>
  <si>
    <t>l. šuko priključnica modularna 230V/16A, 2P+N</t>
  </si>
  <si>
    <t>m. aut. instalacijski prekidač B10A/1P</t>
  </si>
  <si>
    <t>n. žarulja tipa LINESTRA 230V/20W</t>
  </si>
  <si>
    <t>p. redna stezaljka 16mm</t>
  </si>
  <si>
    <t>r. N i PE stezaljka Cu30x5mm</t>
  </si>
  <si>
    <t>s. instalacijsko-montažni pribor i materijal; oznake, shema u đepiću ormarića, kompletirano.</t>
  </si>
  <si>
    <r>
      <rPr>
        <b/>
        <i/>
        <sz val="10"/>
        <rFont val="Arial"/>
        <family val="2"/>
      </rPr>
      <t>NAPOMENA</t>
    </r>
    <r>
      <rPr>
        <sz val="10"/>
        <rFont val="Arial"/>
        <family val="2"/>
      </rPr>
      <t>: priključno-mjerni dio ormara ostaje isti i ne dira se ( lijeva vratašca ormara sa bravicom tipa ELEKTRA ).</t>
    </r>
  </si>
  <si>
    <t>21.</t>
  </si>
  <si>
    <t>Obvezna koordinacija i angažiranje  vlasnika postojećih EKI-DTK  instalacija, kod povezivanja-interpolacije nove EKI-DTK infrastrukture sa postojećim EKI-DTK instalacija, te vezano za zaštitu i/ili izmještanje postojećeih DTK instalacija.</t>
  </si>
  <si>
    <t>22.</t>
  </si>
  <si>
    <t>Pripremno-završni radovi.</t>
  </si>
  <si>
    <t>ELEKTROMONTAŽNI RADOVI UKUPNO</t>
  </si>
  <si>
    <t>RAZNO</t>
  </si>
  <si>
    <t>Tehnička ispitivanja i mjerenja na izvedenim instalacijama, i izrada zapisnika/ispitno-mjernog protokola za slijedeća mjerenja i ispitivanja:</t>
  </si>
  <si>
    <t>a. mjerenje otpora izolacije vodiča kabela</t>
  </si>
  <si>
    <t>b. mjerenje otpora petlje kvara i struje kvara</t>
  </si>
  <si>
    <t>c. mjerenje otpora uzemljenja</t>
  </si>
  <si>
    <t>d. mjerenje srednje rasvjetljenosti</t>
  </si>
  <si>
    <t>e. ispitivanje neprekinutosti zaštitnog vodiča</t>
  </si>
  <si>
    <t xml:space="preserve">f. mjerenje pada napona </t>
  </si>
  <si>
    <t>g. funkcionalno ispitivanje</t>
  </si>
  <si>
    <t>Izrada dokumentacije izvedenog stanja.</t>
  </si>
  <si>
    <t>Izrada geodetskog elaborata  instalacije javne rasvjete i infrastrukture za DTK.</t>
  </si>
  <si>
    <t>Organizacija tehničkog pregleda i primopredaje.</t>
  </si>
  <si>
    <t>Troškovni organizacije gradilišta i zaštitnih mjera.</t>
  </si>
  <si>
    <t>Troškovi angažiranja HEP-a  i infrastrukturnih operatora, za povremeni stručni nadzor i koordinaciju.</t>
  </si>
  <si>
    <t>RAZNO  UKUPNO</t>
  </si>
  <si>
    <r>
      <t>4. REKAPITULACIJA - ELEKTRORADOVI</t>
    </r>
    <r>
      <rPr>
        <b/>
        <sz val="10"/>
        <rFont val="Arial"/>
        <family val="2"/>
      </rPr>
      <t>:</t>
    </r>
  </si>
  <si>
    <t>ZEMLJANO-GRAĐEVINSKI RADOVI</t>
  </si>
  <si>
    <t xml:space="preserve"> SVEUKUPNO (kn bez PDV-a):</t>
  </si>
  <si>
    <t>PDV(25%) :</t>
  </si>
  <si>
    <t>SVEUKUPNO (kn sa PDV-om):</t>
  </si>
  <si>
    <t xml:space="preserve">    Zadar, srpanj 2018.god.</t>
  </si>
  <si>
    <t>Građevina: REKONSTRUKCIJA DIJELA ULICE PUT STANOVA U ZADRU                    Glavni projektant: ZDRAVKO RAMBROT dipl.inž.građ.                                     Zadar, srpanj 2018.god.</t>
  </si>
  <si>
    <t xml:space="preserve">      Zadar, srpanj 2018. godine</t>
  </si>
  <si>
    <t xml:space="preserve">  Zadar, srpanj 2018. godine</t>
  </si>
  <si>
    <t>Dobava i montaža LED svjetiljke za cestovnu rasvjetu, sa minimalnim ili boljim karakteristikama od slijedećih:</t>
  </si>
  <si>
    <t xml:space="preserve"> - tijelo svjetiljke od aluminija s pokrovom optike od kaljenog stakla ili transparentnog UV stabilnog polikarbonata,
 - klasa zaštite na mehaničke udarce: IK08,
 - zaštita svjetiljke od prodora stranih tijela IP66,
 - minimalna efikasnost svjetiljke 100 lm/W,
 - korelirana temperatura nijanse bijelog svjetla maksimalno 4000 K,
 - životni vijek minimalno 100 000 sati pri 80% svjetlosnog toka,
 - rad u temperaturnom području -20°C do +35°C,
 - svjetiljka treba imati ENEC i CE certifikat,
 - električna klasa zaštite II, prenaponska zaštita 10 kV,
 - svjetiljka se mora montirati na stup ili konzolu promjera 60 mm bez upotrebe dodatnog adaptera za montažu na iste,
 - DALI regulabilna predspojna naprava, 
 - sve ostalo u skladu s elektro tehničkim             projektom.</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</si>
</sst>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Red]#,##0.00"/>
    <numFmt numFmtId="168" formatCode="#,##0.00\ &quot;kn&quot;"/>
    <numFmt numFmtId="169" formatCode="00000"/>
    <numFmt numFmtId="170" formatCode="0."/>
  </numFmts>
  <fonts count="137">
    <font>
      <sz val="10"/>
      <name val="MS Sans Serif"/>
    </font>
    <font>
      <sz val="10"/>
      <name val="MS Sans Serif"/>
      <family val="2"/>
    </font>
    <font>
      <sz val="8"/>
      <name val="MS Sans Serif"/>
      <family val="2"/>
    </font>
    <font>
      <b/>
      <sz val="14"/>
      <name val="Arial"/>
      <family val="2"/>
      <charset val="238"/>
    </font>
    <font>
      <sz val="9"/>
      <name val="Arial"/>
      <family val="2"/>
      <charset val="238"/>
    </font>
    <font>
      <sz val="6"/>
      <name val="Arial"/>
      <family val="2"/>
      <charset val="238"/>
    </font>
    <font>
      <vertAlign val="superscript"/>
      <sz val="9"/>
      <name val="Arial"/>
      <family val="2"/>
      <charset val="238"/>
    </font>
    <font>
      <b/>
      <sz val="9"/>
      <name val="Arial"/>
      <family val="2"/>
      <charset val="238"/>
    </font>
    <font>
      <b/>
      <sz val="9"/>
      <color indexed="10"/>
      <name val="Arial"/>
      <family val="2"/>
      <charset val="238"/>
    </font>
    <font>
      <sz val="9"/>
      <color indexed="10"/>
      <name val="Arial"/>
      <family val="2"/>
      <charset val="238"/>
    </font>
    <font>
      <b/>
      <sz val="12"/>
      <color indexed="18"/>
      <name val="Arial"/>
      <family val="2"/>
      <charset val="238"/>
    </font>
    <font>
      <i/>
      <sz val="9"/>
      <name val="Arial"/>
      <family val="2"/>
      <charset val="238"/>
    </font>
    <font>
      <b/>
      <sz val="9"/>
      <color indexed="12"/>
      <name val="Arial"/>
      <family val="2"/>
      <charset val="238"/>
    </font>
    <font>
      <b/>
      <sz val="9"/>
      <color indexed="56"/>
      <name val="Arial"/>
      <family val="2"/>
      <charset val="238"/>
    </font>
    <font>
      <b/>
      <sz val="9"/>
      <color indexed="20"/>
      <name val="Arial"/>
      <family val="2"/>
      <charset val="238"/>
    </font>
    <font>
      <b/>
      <sz val="10"/>
      <name val="Arial"/>
      <family val="2"/>
      <charset val="238"/>
    </font>
    <font>
      <sz val="6"/>
      <color indexed="18"/>
      <name val="Arial"/>
      <family val="2"/>
      <charset val="238"/>
    </font>
    <font>
      <sz val="10"/>
      <name val="Arial"/>
      <family val="2"/>
      <charset val="238"/>
    </font>
    <font>
      <sz val="11"/>
      <name val="Arial"/>
      <family val="2"/>
      <charset val="238"/>
    </font>
    <font>
      <b/>
      <sz val="11"/>
      <name val="Arial"/>
      <family val="2"/>
      <charset val="238"/>
    </font>
    <font>
      <sz val="16"/>
      <name val="Arial"/>
      <family val="2"/>
      <charset val="238"/>
    </font>
    <font>
      <b/>
      <sz val="12"/>
      <name val="Arial"/>
      <family val="2"/>
      <charset val="238"/>
    </font>
    <font>
      <b/>
      <sz val="16"/>
      <color indexed="10"/>
      <name val="Arial"/>
      <family val="2"/>
      <charset val="238"/>
    </font>
    <font>
      <b/>
      <sz val="12"/>
      <color indexed="10"/>
      <name val="Arial"/>
      <family val="2"/>
      <charset val="238"/>
    </font>
    <font>
      <b/>
      <sz val="18"/>
      <color indexed="10"/>
      <name val="Arial"/>
      <family val="2"/>
      <charset val="238"/>
    </font>
    <font>
      <b/>
      <sz val="9"/>
      <color indexed="61"/>
      <name val="Arial"/>
      <family val="2"/>
      <charset val="238"/>
    </font>
    <font>
      <sz val="9"/>
      <color indexed="14"/>
      <name val="Arial"/>
      <family val="2"/>
      <charset val="238"/>
    </font>
    <font>
      <b/>
      <sz val="9"/>
      <color indexed="14"/>
      <name val="Arial"/>
      <family val="2"/>
      <charset val="238"/>
    </font>
    <font>
      <sz val="9"/>
      <color indexed="48"/>
      <name val="Arial"/>
      <family val="2"/>
      <charset val="238"/>
    </font>
    <font>
      <b/>
      <sz val="9"/>
      <color indexed="48"/>
      <name val="Arial"/>
      <family val="2"/>
      <charset val="238"/>
    </font>
    <font>
      <sz val="9"/>
      <color indexed="50"/>
      <name val="Arial"/>
      <family val="2"/>
      <charset val="238"/>
    </font>
    <font>
      <b/>
      <sz val="9"/>
      <color indexed="50"/>
      <name val="Arial"/>
      <family val="2"/>
      <charset val="238"/>
    </font>
    <font>
      <b/>
      <sz val="9"/>
      <color indexed="18"/>
      <name val="Arial"/>
      <family val="2"/>
      <charset val="238"/>
    </font>
    <font>
      <b/>
      <sz val="11"/>
      <color indexed="10"/>
      <name val="Arial"/>
      <family val="2"/>
      <charset val="238"/>
    </font>
    <font>
      <sz val="11"/>
      <color indexed="10"/>
      <name val="Arial"/>
      <family val="2"/>
      <charset val="238"/>
    </font>
    <font>
      <b/>
      <sz val="10"/>
      <color indexed="10"/>
      <name val="Arial"/>
      <family val="2"/>
      <charset val="238"/>
    </font>
    <font>
      <sz val="10"/>
      <name val="Helv"/>
    </font>
    <font>
      <b/>
      <sz val="9"/>
      <color indexed="17"/>
      <name val="Arial"/>
      <family val="2"/>
      <charset val="238"/>
    </font>
    <font>
      <b/>
      <sz val="9"/>
      <color indexed="19"/>
      <name val="Arial"/>
      <family val="2"/>
      <charset val="238"/>
    </font>
    <font>
      <sz val="9"/>
      <color indexed="19"/>
      <name val="Arial"/>
      <family val="2"/>
      <charset val="238"/>
    </font>
    <font>
      <sz val="10"/>
      <name val="Arial"/>
      <family val="2"/>
    </font>
    <font>
      <b/>
      <sz val="10"/>
      <color indexed="12"/>
      <name val="Arial"/>
      <family val="2"/>
      <charset val="238"/>
    </font>
    <font>
      <sz val="9"/>
      <name val="Arial"/>
      <family val="2"/>
    </font>
    <font>
      <sz val="9"/>
      <name val="Swis721 Lt BT"/>
      <family val="2"/>
    </font>
    <font>
      <sz val="10"/>
      <name val="Swis721 Lt BT"/>
      <family val="2"/>
    </font>
    <font>
      <b/>
      <sz val="10"/>
      <name val="Swis721 Lt BT"/>
      <family val="2"/>
    </font>
    <font>
      <u/>
      <sz val="9"/>
      <name val="Arial"/>
      <family val="2"/>
      <charset val="238"/>
    </font>
    <font>
      <b/>
      <sz val="15"/>
      <name val="Arial"/>
      <family val="2"/>
      <charset val="238"/>
    </font>
    <font>
      <sz val="10"/>
      <color indexed="10"/>
      <name val="Arial"/>
      <family val="2"/>
      <charset val="238"/>
    </font>
    <font>
      <sz val="11"/>
      <color indexed="8"/>
      <name val="Calibri"/>
      <family val="2"/>
      <charset val="238"/>
    </font>
    <font>
      <sz val="9"/>
      <name val="Calibri"/>
      <family val="2"/>
      <charset val="238"/>
    </font>
    <font>
      <b/>
      <sz val="9"/>
      <color indexed="60"/>
      <name val="Arial"/>
      <family val="2"/>
      <charset val="238"/>
    </font>
    <font>
      <sz val="9"/>
      <name val="Symbol"/>
      <family val="1"/>
      <charset val="2"/>
    </font>
    <font>
      <sz val="10"/>
      <color indexed="60"/>
      <name val="Arial"/>
      <family val="2"/>
      <charset val="238"/>
    </font>
    <font>
      <sz val="10"/>
      <color indexed="12"/>
      <name val="Arial"/>
      <family val="2"/>
      <charset val="238"/>
    </font>
    <font>
      <sz val="11"/>
      <name val="Symbol"/>
      <family val="1"/>
      <charset val="2"/>
    </font>
    <font>
      <b/>
      <sz val="10"/>
      <color indexed="60"/>
      <name val="Arial"/>
      <family val="2"/>
      <charset val="238"/>
    </font>
    <font>
      <b/>
      <sz val="9"/>
      <color indexed="10"/>
      <name val="Arial"/>
      <family val="2"/>
      <charset val="238"/>
    </font>
    <font>
      <b/>
      <u/>
      <sz val="11"/>
      <name val="Arial"/>
      <family val="2"/>
      <charset val="238"/>
    </font>
    <font>
      <sz val="11"/>
      <color rgb="FFFF0000"/>
      <name val="Arial"/>
      <family val="2"/>
      <charset val="238"/>
    </font>
    <font>
      <b/>
      <sz val="9"/>
      <color rgb="FFFF0000"/>
      <name val="Arial"/>
      <family val="2"/>
      <charset val="238"/>
    </font>
    <font>
      <sz val="9"/>
      <color rgb="FFFF0000"/>
      <name val="Arial"/>
      <family val="2"/>
      <charset val="238"/>
    </font>
    <font>
      <b/>
      <sz val="10"/>
      <color rgb="FFFF0000"/>
      <name val="Arial"/>
      <family val="2"/>
      <charset val="238"/>
    </font>
    <font>
      <b/>
      <sz val="14"/>
      <name val="Arial"/>
      <family val="2"/>
    </font>
    <font>
      <sz val="9"/>
      <name val="Arial"/>
      <family val="2"/>
    </font>
    <font>
      <b/>
      <sz val="9"/>
      <color rgb="FFFF0000"/>
      <name val="Arial"/>
      <family val="2"/>
    </font>
    <font>
      <sz val="9"/>
      <color rgb="FFFF0000"/>
      <name val="Arial"/>
      <family val="2"/>
    </font>
    <font>
      <b/>
      <sz val="10"/>
      <color rgb="FFFF0000"/>
      <name val="Swis721 Lt BT"/>
      <family val="2"/>
    </font>
    <font>
      <sz val="10"/>
      <color rgb="FFFF0000"/>
      <name val="Arial"/>
      <family val="2"/>
      <charset val="238"/>
    </font>
    <font>
      <b/>
      <sz val="12"/>
      <color rgb="FFFF0000"/>
      <name val="Arial"/>
      <family val="2"/>
      <charset val="238"/>
    </font>
    <font>
      <b/>
      <sz val="9"/>
      <color indexed="10"/>
      <name val="Arial"/>
      <family val="2"/>
    </font>
    <font>
      <b/>
      <sz val="9"/>
      <name val="Arial"/>
      <family val="2"/>
    </font>
    <font>
      <b/>
      <sz val="10"/>
      <color indexed="10"/>
      <name val="Arial"/>
      <family val="2"/>
    </font>
    <font>
      <sz val="12"/>
      <name val="Arial"/>
      <family val="2"/>
      <charset val="238"/>
    </font>
    <font>
      <sz val="10"/>
      <color rgb="FFFF0000"/>
      <name val="Frutiger CE Light"/>
      <family val="2"/>
      <charset val="238"/>
    </font>
    <font>
      <b/>
      <sz val="16"/>
      <color rgb="FFFF0000"/>
      <name val="Arial"/>
      <family val="2"/>
      <charset val="238"/>
    </font>
    <font>
      <b/>
      <sz val="10"/>
      <color indexed="60"/>
      <name val="Arial"/>
      <family val="2"/>
    </font>
    <font>
      <b/>
      <sz val="10"/>
      <color rgb="FFFF0000"/>
      <name val="Arial"/>
      <family val="2"/>
    </font>
    <font>
      <sz val="9"/>
      <color rgb="FF002060"/>
      <name val="Arial"/>
      <family val="2"/>
      <charset val="238"/>
    </font>
    <font>
      <sz val="9"/>
      <color rgb="FF002060"/>
      <name val="Arial"/>
      <family val="2"/>
    </font>
    <font>
      <sz val="10"/>
      <color indexed="10"/>
      <name val="Arial"/>
      <family val="2"/>
    </font>
    <font>
      <sz val="10"/>
      <color indexed="60"/>
      <name val="Arial"/>
      <family val="2"/>
    </font>
    <font>
      <sz val="11"/>
      <name val="Arial"/>
      <family val="2"/>
    </font>
    <font>
      <b/>
      <sz val="12"/>
      <color rgb="FFFF0000"/>
      <name val="Arial"/>
      <family val="2"/>
    </font>
    <font>
      <sz val="12"/>
      <name val="Arial"/>
      <family val="2"/>
    </font>
    <font>
      <b/>
      <sz val="16"/>
      <name val="Arial"/>
      <family val="2"/>
      <charset val="238"/>
    </font>
    <font>
      <b/>
      <sz val="11"/>
      <name val="Arial"/>
      <family val="2"/>
    </font>
    <font>
      <sz val="10"/>
      <color rgb="FFFF0000"/>
      <name val="Arial"/>
      <family val="2"/>
    </font>
    <font>
      <vertAlign val="superscript"/>
      <sz val="11"/>
      <name val="Arial"/>
      <family val="2"/>
      <charset val="238"/>
    </font>
    <font>
      <b/>
      <sz val="10"/>
      <name val="Arial"/>
      <family val="2"/>
    </font>
    <font>
      <sz val="11"/>
      <name val="Calibri"/>
      <family val="2"/>
    </font>
    <font>
      <vertAlign val="superscript"/>
      <sz val="11"/>
      <name val="Arial"/>
      <family val="2"/>
    </font>
    <font>
      <b/>
      <sz val="10"/>
      <color rgb="FF7030A0"/>
      <name val="Arial"/>
      <family val="2"/>
      <charset val="238"/>
    </font>
    <font>
      <b/>
      <sz val="10"/>
      <color rgb="FFC00000"/>
      <name val="Arial"/>
      <family val="2"/>
      <charset val="238"/>
    </font>
    <font>
      <sz val="10"/>
      <color rgb="FFC00000"/>
      <name val="Arial"/>
      <family val="2"/>
    </font>
    <font>
      <sz val="11"/>
      <color indexed="10"/>
      <name val="Arial"/>
      <family val="2"/>
    </font>
    <font>
      <b/>
      <sz val="11"/>
      <color rgb="FFFF0000"/>
      <name val="Arial"/>
      <family val="2"/>
      <charset val="238"/>
    </font>
    <font>
      <sz val="11"/>
      <color indexed="8"/>
      <name val="Arial"/>
      <family val="2"/>
      <charset val="238"/>
    </font>
    <font>
      <sz val="11"/>
      <color rgb="FFFF0000"/>
      <name val="Arial"/>
      <family val="2"/>
    </font>
    <font>
      <b/>
      <sz val="11"/>
      <color rgb="FFFF0000"/>
      <name val="Arial"/>
      <family val="2"/>
    </font>
    <font>
      <sz val="11"/>
      <color rgb="FFFF0000"/>
      <name val="HHelvLi"/>
    </font>
    <font>
      <sz val="10"/>
      <color theme="3"/>
      <name val="Arial"/>
      <family val="2"/>
    </font>
    <font>
      <sz val="11"/>
      <color theme="3"/>
      <name val="Symbol"/>
      <family val="1"/>
      <charset val="2"/>
    </font>
    <font>
      <sz val="11"/>
      <color theme="3"/>
      <name val="Arial"/>
      <family val="2"/>
      <charset val="238"/>
    </font>
    <font>
      <sz val="10"/>
      <color theme="3"/>
      <name val="Arial"/>
      <family val="2"/>
      <charset val="238"/>
    </font>
    <font>
      <b/>
      <sz val="9"/>
      <color theme="3"/>
      <name val="Arial"/>
      <family val="2"/>
      <charset val="238"/>
    </font>
    <font>
      <sz val="9"/>
      <color theme="3"/>
      <name val="Arial"/>
      <family val="2"/>
      <charset val="238"/>
    </font>
    <font>
      <sz val="11"/>
      <name val="Courier New"/>
      <family val="3"/>
      <charset val="238"/>
    </font>
    <font>
      <sz val="20"/>
      <name val="Arial"/>
      <family val="2"/>
    </font>
    <font>
      <sz val="20"/>
      <color rgb="FFFF0000"/>
      <name val="Arial"/>
      <family val="2"/>
    </font>
    <font>
      <b/>
      <sz val="10"/>
      <color rgb="FF7030A0"/>
      <name val="Arial"/>
      <family val="2"/>
    </font>
    <font>
      <b/>
      <sz val="10"/>
      <color rgb="FF002060"/>
      <name val="Arial"/>
      <family val="2"/>
    </font>
    <font>
      <b/>
      <u/>
      <sz val="14"/>
      <color indexed="8"/>
      <name val="Arial"/>
      <family val="2"/>
      <charset val="238"/>
    </font>
    <font>
      <b/>
      <sz val="11"/>
      <color indexed="8"/>
      <name val="Arial"/>
      <family val="2"/>
      <charset val="238"/>
    </font>
    <font>
      <b/>
      <sz val="12"/>
      <color indexed="8"/>
      <name val="Arial"/>
      <family val="2"/>
      <charset val="238"/>
    </font>
    <font>
      <b/>
      <sz val="6"/>
      <name val="Arial"/>
      <family val="2"/>
      <charset val="238"/>
    </font>
    <font>
      <sz val="7"/>
      <color rgb="FFFF0000"/>
      <name val="Arial"/>
      <family val="2"/>
      <charset val="238"/>
    </font>
    <font>
      <sz val="7"/>
      <name val="Arial"/>
      <family val="2"/>
      <charset val="238"/>
    </font>
    <font>
      <sz val="10"/>
      <color theme="7" tint="0.39997558519241921"/>
      <name val="Arial"/>
      <family val="2"/>
      <charset val="238"/>
    </font>
    <font>
      <b/>
      <sz val="10"/>
      <color rgb="FFFF0000"/>
      <name val="MS Sans Serif"/>
      <family val="2"/>
      <charset val="238"/>
    </font>
    <font>
      <sz val="7"/>
      <name val="MS Sans Serif"/>
      <family val="2"/>
      <charset val="238"/>
    </font>
    <font>
      <b/>
      <sz val="7"/>
      <name val="MS Sans Serif"/>
      <family val="2"/>
      <charset val="238"/>
    </font>
    <font>
      <b/>
      <sz val="7"/>
      <name val="Arial"/>
      <family val="2"/>
      <charset val="238"/>
    </font>
    <font>
      <b/>
      <sz val="10"/>
      <color rgb="FFFFFF00"/>
      <name val="Arial"/>
      <family val="2"/>
    </font>
    <font>
      <vertAlign val="superscript"/>
      <sz val="10"/>
      <name val="Arial"/>
      <family val="2"/>
      <charset val="238"/>
    </font>
    <font>
      <sz val="10"/>
      <color indexed="8"/>
      <name val="Arial"/>
      <family val="2"/>
      <charset val="238"/>
    </font>
    <font>
      <sz val="9"/>
      <color rgb="FFFF0000"/>
      <name val="Calibri"/>
      <family val="2"/>
      <charset val="238"/>
    </font>
    <font>
      <sz val="10"/>
      <name val="Symbol"/>
      <family val="1"/>
      <charset val="2"/>
    </font>
    <font>
      <b/>
      <u/>
      <sz val="14"/>
      <name val="Arial"/>
      <family val="2"/>
      <charset val="238"/>
    </font>
    <font>
      <b/>
      <sz val="12"/>
      <name val="Arial"/>
      <family val="2"/>
    </font>
    <font>
      <b/>
      <sz val="12"/>
      <name val="Arial CE"/>
      <charset val="238"/>
    </font>
    <font>
      <b/>
      <sz val="10"/>
      <name val="Arial CE"/>
      <charset val="238"/>
    </font>
    <font>
      <b/>
      <i/>
      <sz val="10"/>
      <name val="Arial"/>
      <family val="2"/>
    </font>
    <font>
      <sz val="12"/>
      <name val="Arial CE"/>
      <charset val="238"/>
    </font>
    <font>
      <sz val="10"/>
      <color indexed="8"/>
      <name val="Arial"/>
      <family val="2"/>
    </font>
    <font>
      <sz val="10"/>
      <color theme="1"/>
      <name val="Arial"/>
      <family val="2"/>
    </font>
    <font>
      <b/>
      <u/>
      <sz val="10"/>
      <name val="Arial"/>
      <family val="2"/>
    </font>
  </fonts>
  <fills count="15">
    <fill>
      <patternFill patternType="none"/>
    </fill>
    <fill>
      <patternFill patternType="gray125"/>
    </fill>
    <fill>
      <patternFill patternType="solid">
        <fgColor indexed="41"/>
        <bgColor indexed="64"/>
      </patternFill>
    </fill>
    <fill>
      <patternFill patternType="solid">
        <fgColor indexed="11"/>
        <bgColor indexed="64"/>
      </patternFill>
    </fill>
    <fill>
      <patternFill patternType="solid">
        <fgColor indexed="15"/>
        <bgColor indexed="64"/>
      </patternFill>
    </fill>
    <fill>
      <patternFill patternType="solid">
        <fgColor indexed="43"/>
        <bgColor indexed="64"/>
      </patternFill>
    </fill>
    <fill>
      <patternFill patternType="solid">
        <fgColor indexed="51"/>
        <bgColor indexed="64"/>
      </patternFill>
    </fill>
    <fill>
      <patternFill patternType="solid">
        <fgColor indexed="13"/>
        <bgColor indexed="64"/>
      </patternFill>
    </fill>
    <fill>
      <patternFill patternType="solid">
        <fgColor indexed="50"/>
        <bgColor indexed="64"/>
      </patternFill>
    </fill>
    <fill>
      <patternFill patternType="solid">
        <fgColor rgb="FF00FFFF"/>
        <bgColor indexed="64"/>
      </patternFill>
    </fill>
    <fill>
      <patternFill patternType="solid">
        <fgColor rgb="FFFFFF00"/>
        <bgColor indexed="64"/>
      </patternFill>
    </fill>
    <fill>
      <patternFill patternType="solid">
        <fgColor rgb="FF00FF00"/>
        <bgColor indexed="64"/>
      </patternFill>
    </fill>
    <fill>
      <patternFill patternType="solid">
        <fgColor rgb="FFFFFFCC"/>
        <bgColor indexed="64"/>
      </patternFill>
    </fill>
    <fill>
      <patternFill patternType="solid">
        <fgColor rgb="FFFFC000"/>
        <bgColor indexed="64"/>
      </patternFill>
    </fill>
    <fill>
      <patternFill patternType="solid">
        <fgColor indexe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thin">
        <color indexed="12"/>
      </bottom>
      <diagonal/>
    </border>
    <border>
      <left/>
      <right/>
      <top style="thin">
        <color indexed="12"/>
      </top>
      <bottom/>
      <diagonal/>
    </border>
    <border>
      <left/>
      <right/>
      <top style="medium">
        <color indexed="64"/>
      </top>
      <bottom/>
      <diagonal/>
    </border>
    <border>
      <left style="thin">
        <color indexed="64"/>
      </left>
      <right style="thin">
        <color indexed="64"/>
      </right>
      <top/>
      <bottom/>
      <diagonal/>
    </border>
    <border>
      <left/>
      <right/>
      <top/>
      <bottom style="hair">
        <color indexed="64"/>
      </bottom>
      <diagonal/>
    </border>
    <border>
      <left/>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s>
  <cellStyleXfs count="6">
    <xf numFmtId="0" fontId="0" fillId="0" borderId="0"/>
    <xf numFmtId="0" fontId="17" fillId="0" borderId="0"/>
    <xf numFmtId="0" fontId="49" fillId="0" borderId="0"/>
    <xf numFmtId="0" fontId="40" fillId="0" borderId="0"/>
    <xf numFmtId="40" fontId="1" fillId="0" borderId="0" applyFont="0" applyFill="0" applyBorder="0" applyAlignment="0" applyProtection="0"/>
    <xf numFmtId="0" fontId="17" fillId="0" borderId="0"/>
  </cellStyleXfs>
  <cellXfs count="1306">
    <xf numFmtId="0" fontId="0" fillId="0" borderId="0" xfId="0"/>
    <xf numFmtId="0" fontId="4" fillId="0" borderId="0" xfId="0" applyFont="1" applyFill="1" applyBorder="1" applyAlignment="1">
      <alignment horizontal="justify" vertical="top"/>
    </xf>
    <xf numFmtId="0" fontId="4" fillId="0" borderId="0" xfId="0" applyFont="1" applyFill="1" applyBorder="1" applyAlignment="1">
      <alignment horizontal="justify"/>
    </xf>
    <xf numFmtId="0" fontId="4" fillId="0" borderId="0" xfId="0" applyFont="1" applyFill="1" applyBorder="1" applyAlignment="1">
      <alignment horizontal="center"/>
    </xf>
    <xf numFmtId="0" fontId="4" fillId="0" borderId="1" xfId="0" applyFont="1" applyFill="1" applyBorder="1" applyAlignment="1">
      <alignment horizontal="center" vertical="top" wrapText="1"/>
    </xf>
    <xf numFmtId="0" fontId="4" fillId="0" borderId="1" xfId="0" applyFont="1" applyFill="1" applyBorder="1" applyAlignment="1">
      <alignment horizontal="center"/>
    </xf>
    <xf numFmtId="0" fontId="4" fillId="0" borderId="1" xfId="0" applyFont="1" applyFill="1" applyBorder="1" applyAlignment="1">
      <alignment horizontal="justify"/>
    </xf>
    <xf numFmtId="0" fontId="4" fillId="0" borderId="0" xfId="0" applyFont="1" applyFill="1" applyBorder="1" applyAlignment="1">
      <alignment horizontal="center" wrapText="1"/>
    </xf>
    <xf numFmtId="0" fontId="4" fillId="0" borderId="0" xfId="0" applyFont="1" applyBorder="1" applyAlignment="1">
      <alignment horizontal="justify"/>
    </xf>
    <xf numFmtId="0" fontId="7" fillId="0" borderId="0" xfId="0" applyFont="1" applyFill="1" applyBorder="1" applyAlignment="1">
      <alignment horizontal="justify"/>
    </xf>
    <xf numFmtId="0" fontId="4" fillId="0" borderId="0" xfId="0" applyFont="1" applyFill="1" applyAlignment="1">
      <alignment horizontal="center" wrapText="1"/>
    </xf>
    <xf numFmtId="4" fontId="4" fillId="0" borderId="0" xfId="4" applyNumberFormat="1" applyFont="1" applyFill="1" applyBorder="1" applyAlignment="1">
      <alignment horizontal="right"/>
    </xf>
    <xf numFmtId="4" fontId="4" fillId="0" borderId="0" xfId="4" applyNumberFormat="1" applyFont="1" applyFill="1" applyBorder="1" applyAlignment="1"/>
    <xf numFmtId="4" fontId="4" fillId="0" borderId="1" xfId="0" applyNumberFormat="1" applyFont="1" applyFill="1" applyBorder="1" applyAlignment="1">
      <alignment horizontal="center" vertical="top"/>
    </xf>
    <xf numFmtId="4" fontId="4" fillId="0" borderId="0" xfId="0" applyNumberFormat="1" applyFont="1" applyFill="1" applyBorder="1" applyAlignment="1"/>
    <xf numFmtId="165" fontId="4" fillId="0" borderId="0" xfId="4" applyNumberFormat="1" applyFont="1" applyFill="1" applyBorder="1" applyAlignment="1"/>
    <xf numFmtId="3" fontId="4" fillId="0" borderId="0" xfId="4" applyNumberFormat="1" applyFont="1" applyFill="1" applyBorder="1" applyAlignment="1"/>
    <xf numFmtId="3" fontId="4" fillId="0" borderId="0" xfId="4" applyNumberFormat="1" applyFont="1" applyFill="1" applyBorder="1" applyAlignment="1">
      <alignment horizontal="right"/>
    </xf>
    <xf numFmtId="4" fontId="4" fillId="0" borderId="0" xfId="0" applyNumberFormat="1" applyFont="1" applyFill="1" applyBorder="1" applyAlignment="1" applyProtection="1">
      <alignment horizontal="justify" vertical="top" wrapText="1"/>
      <protection locked="0"/>
    </xf>
    <xf numFmtId="165" fontId="4" fillId="0" borderId="0" xfId="0" applyNumberFormat="1" applyFont="1" applyFill="1" applyBorder="1" applyAlignment="1"/>
    <xf numFmtId="165" fontId="4" fillId="0" borderId="0" xfId="0" applyNumberFormat="1" applyFont="1" applyFill="1" applyBorder="1"/>
    <xf numFmtId="4" fontId="4" fillId="0" borderId="0" xfId="0" applyNumberFormat="1" applyFont="1" applyFill="1" applyAlignment="1">
      <alignment horizontal="right"/>
    </xf>
    <xf numFmtId="4" fontId="4" fillId="0" borderId="1" xfId="4" applyNumberFormat="1" applyFont="1" applyFill="1" applyBorder="1" applyAlignment="1"/>
    <xf numFmtId="40" fontId="4" fillId="0" borderId="0" xfId="4" applyFont="1" applyFill="1" applyBorder="1" applyAlignment="1">
      <alignment horizontal="right"/>
    </xf>
    <xf numFmtId="4" fontId="9" fillId="0" borderId="0" xfId="4" applyNumberFormat="1" applyFont="1" applyFill="1" applyBorder="1" applyAlignment="1"/>
    <xf numFmtId="38" fontId="4" fillId="0" borderId="0" xfId="4" applyNumberFormat="1" applyFont="1" applyFill="1" applyBorder="1" applyAlignment="1">
      <alignment horizontal="right"/>
    </xf>
    <xf numFmtId="0" fontId="7" fillId="0" borderId="0" xfId="0" applyFont="1" applyFill="1" applyBorder="1" applyAlignment="1">
      <alignment horizontal="justify" vertical="top"/>
    </xf>
    <xf numFmtId="0" fontId="10" fillId="0" borderId="0" xfId="0" applyFont="1" applyFill="1" applyBorder="1" applyAlignment="1">
      <alignment horizontal="left" vertical="top"/>
    </xf>
    <xf numFmtId="0" fontId="7" fillId="0" borderId="2" xfId="0" applyFont="1" applyFill="1" applyBorder="1" applyAlignment="1">
      <alignment horizontal="justify" vertical="top"/>
    </xf>
    <xf numFmtId="4" fontId="4" fillId="0" borderId="1" xfId="4" applyNumberFormat="1" applyFont="1" applyFill="1" applyBorder="1" applyAlignment="1">
      <alignment horizontal="center" vertical="top" wrapText="1"/>
    </xf>
    <xf numFmtId="4" fontId="4" fillId="0" borderId="0" xfId="0" applyNumberFormat="1" applyFont="1" applyFill="1" applyBorder="1" applyAlignment="1">
      <alignment horizontal="center" vertical="top"/>
    </xf>
    <xf numFmtId="0" fontId="4" fillId="0" borderId="0" xfId="0" applyNumberFormat="1" applyFont="1" applyFill="1" applyBorder="1" applyAlignment="1">
      <alignment horizontal="left" vertical="top"/>
    </xf>
    <xf numFmtId="0" fontId="4" fillId="0" borderId="0" xfId="0" applyFont="1" applyFill="1" applyBorder="1" applyAlignment="1">
      <alignment horizontal="left" vertical="top"/>
    </xf>
    <xf numFmtId="16" fontId="7" fillId="0" borderId="0" xfId="0" applyNumberFormat="1" applyFont="1" applyFill="1" applyBorder="1" applyAlignment="1">
      <alignment horizontal="justify" vertical="top"/>
    </xf>
    <xf numFmtId="0" fontId="4" fillId="0" borderId="1" xfId="0" applyFont="1" applyFill="1" applyBorder="1" applyAlignment="1">
      <alignment horizontal="justify" vertical="top"/>
    </xf>
    <xf numFmtId="0" fontId="4" fillId="0" borderId="0" xfId="0" applyFont="1" applyFill="1" applyAlignment="1">
      <alignment horizontal="left" vertical="top"/>
    </xf>
    <xf numFmtId="0" fontId="7" fillId="0" borderId="0" xfId="0" applyFont="1" applyFill="1" applyAlignment="1">
      <alignment horizontal="left" vertical="top"/>
    </xf>
    <xf numFmtId="0" fontId="11" fillId="0" borderId="0" xfId="0" applyFont="1" applyFill="1" applyBorder="1" applyAlignment="1">
      <alignment horizontal="left" vertical="top" wrapText="1"/>
    </xf>
    <xf numFmtId="4" fontId="4" fillId="0" borderId="1" xfId="4" applyNumberFormat="1" applyFont="1" applyFill="1" applyBorder="1" applyAlignment="1">
      <alignment horizontal="right"/>
    </xf>
    <xf numFmtId="0" fontId="9" fillId="0" borderId="0" xfId="0" applyFont="1" applyFill="1" applyBorder="1" applyAlignment="1">
      <alignment horizontal="justify"/>
    </xf>
    <xf numFmtId="0" fontId="4" fillId="0" borderId="0" xfId="0" applyFont="1" applyFill="1" applyBorder="1" applyAlignment="1">
      <alignment horizontal="center" vertical="top"/>
    </xf>
    <xf numFmtId="0" fontId="8" fillId="0" borderId="0" xfId="0" applyFont="1" applyFill="1" applyBorder="1" applyAlignment="1">
      <alignment horizontal="justify" vertical="top"/>
    </xf>
    <xf numFmtId="0" fontId="4" fillId="0" borderId="0" xfId="0" applyFont="1" applyFill="1"/>
    <xf numFmtId="4" fontId="9" fillId="0" borderId="0" xfId="0" applyNumberFormat="1" applyFont="1" applyFill="1" applyBorder="1"/>
    <xf numFmtId="0" fontId="4" fillId="0" borderId="0" xfId="0" applyFont="1" applyFill="1" applyBorder="1"/>
    <xf numFmtId="0" fontId="7" fillId="0" borderId="0" xfId="0" applyFont="1" applyFill="1" applyBorder="1" applyAlignment="1">
      <alignment horizontal="justify" vertical="top" wrapText="1"/>
    </xf>
    <xf numFmtId="0" fontId="7" fillId="0" borderId="0" xfId="0" applyFont="1" applyFill="1" applyBorder="1" applyAlignment="1">
      <alignment horizontal="left" vertical="top"/>
    </xf>
    <xf numFmtId="0" fontId="4" fillId="0" borderId="1" xfId="0" applyFont="1" applyFill="1" applyBorder="1" applyAlignment="1">
      <alignment horizontal="left" vertical="top" wrapText="1"/>
    </xf>
    <xf numFmtId="0" fontId="4" fillId="0" borderId="0" xfId="0" applyFont="1" applyFill="1" applyBorder="1" applyAlignment="1">
      <alignment horizontal="left" vertical="top" wrapText="1"/>
    </xf>
    <xf numFmtId="0" fontId="7" fillId="0" borderId="1" xfId="0" applyFont="1" applyFill="1" applyBorder="1" applyAlignment="1">
      <alignment horizontal="justify" vertical="top" wrapText="1"/>
    </xf>
    <xf numFmtId="0" fontId="4" fillId="0" borderId="0" xfId="0" applyFont="1" applyFill="1" applyBorder="1" applyAlignment="1">
      <alignment horizontal="justify" vertical="top" wrapText="1"/>
    </xf>
    <xf numFmtId="16" fontId="4" fillId="0" borderId="0" xfId="0" applyNumberFormat="1" applyFont="1" applyFill="1" applyBorder="1" applyAlignment="1">
      <alignment horizontal="left" vertical="top"/>
    </xf>
    <xf numFmtId="0" fontId="7" fillId="0" borderId="0" xfId="0" applyFont="1" applyFill="1" applyBorder="1" applyAlignment="1">
      <alignment horizontal="justify" vertical="justify" wrapText="1"/>
    </xf>
    <xf numFmtId="0" fontId="7" fillId="0" borderId="0" xfId="0" applyFont="1" applyFill="1" applyBorder="1" applyAlignment="1">
      <alignment horizontal="left" vertical="top" wrapText="1"/>
    </xf>
    <xf numFmtId="0" fontId="7" fillId="0" borderId="0" xfId="0" applyFont="1" applyFill="1" applyBorder="1" applyAlignment="1" applyProtection="1">
      <alignment horizontal="justify" vertical="top" wrapText="1"/>
      <protection locked="0"/>
    </xf>
    <xf numFmtId="0" fontId="7" fillId="0" borderId="0" xfId="0" applyFont="1" applyFill="1" applyAlignment="1">
      <alignment horizontal="justify" vertical="top"/>
    </xf>
    <xf numFmtId="0" fontId="7" fillId="0" borderId="0" xfId="0" applyFont="1" applyFill="1" applyAlignment="1">
      <alignment horizontal="center" vertical="top"/>
    </xf>
    <xf numFmtId="4" fontId="17" fillId="0" borderId="0" xfId="0" applyNumberFormat="1" applyFont="1" applyFill="1"/>
    <xf numFmtId="0" fontId="4" fillId="0" borderId="0" xfId="0" applyFont="1" applyFill="1" applyAlignment="1">
      <alignment horizontal="justify" vertical="top"/>
    </xf>
    <xf numFmtId="0" fontId="4" fillId="0" borderId="0" xfId="0" applyFont="1" applyFill="1" applyAlignment="1" applyProtection="1">
      <alignment horizontal="justify" vertical="top" wrapText="1"/>
    </xf>
    <xf numFmtId="0" fontId="4" fillId="0" borderId="0" xfId="0" applyFont="1" applyFill="1" applyAlignment="1">
      <alignment horizontal="justify" vertical="top" wrapText="1"/>
    </xf>
    <xf numFmtId="0" fontId="17" fillId="0" borderId="0" xfId="0" applyFont="1" applyFill="1" applyBorder="1" applyAlignment="1">
      <alignment horizontal="justify" vertical="top" wrapText="1"/>
    </xf>
    <xf numFmtId="0" fontId="17" fillId="0" borderId="0" xfId="0" applyFont="1" applyFill="1" applyBorder="1" applyAlignment="1">
      <alignment horizontal="center"/>
    </xf>
    <xf numFmtId="40" fontId="17" fillId="0" borderId="0" xfId="4" applyFont="1" applyFill="1" applyBorder="1" applyAlignment="1">
      <alignment horizontal="right"/>
    </xf>
    <xf numFmtId="0" fontId="17" fillId="0" borderId="0" xfId="0" applyFont="1" applyFill="1" applyBorder="1" applyAlignment="1">
      <alignment horizontal="right"/>
    </xf>
    <xf numFmtId="4" fontId="17" fillId="0" borderId="0" xfId="4" applyNumberFormat="1" applyFont="1" applyFill="1" applyBorder="1" applyAlignment="1"/>
    <xf numFmtId="0" fontId="17" fillId="0" borderId="0" xfId="0" applyFont="1" applyFill="1" applyBorder="1" applyAlignment="1">
      <alignment horizontal="justify"/>
    </xf>
    <xf numFmtId="0" fontId="17" fillId="0" borderId="0" xfId="0" applyFont="1" applyFill="1" applyBorder="1" applyAlignment="1">
      <alignment horizontal="justify" vertical="top"/>
    </xf>
    <xf numFmtId="0" fontId="15" fillId="0" borderId="1" xfId="0" applyFont="1" applyFill="1" applyBorder="1" applyAlignment="1">
      <alignment horizontal="left" vertical="top" wrapText="1"/>
    </xf>
    <xf numFmtId="0" fontId="4" fillId="0" borderId="0" xfId="0" applyFont="1" applyFill="1" applyBorder="1" applyAlignment="1">
      <alignment horizontal="center" vertical="top" wrapText="1"/>
    </xf>
    <xf numFmtId="0" fontId="17" fillId="0" borderId="0" xfId="0" applyFont="1" applyFill="1" applyAlignment="1"/>
    <xf numFmtId="0" fontId="15" fillId="0" borderId="3" xfId="0" applyFont="1" applyFill="1" applyBorder="1" applyAlignment="1">
      <alignment horizontal="justify" vertical="top"/>
    </xf>
    <xf numFmtId="0" fontId="15" fillId="0" borderId="2" xfId="0" applyFont="1" applyFill="1" applyBorder="1" applyAlignment="1">
      <alignment horizontal="left" vertical="top"/>
    </xf>
    <xf numFmtId="0" fontId="15" fillId="0" borderId="1" xfId="0" applyFont="1" applyFill="1" applyBorder="1" applyAlignment="1">
      <alignment horizontal="right" vertical="top"/>
    </xf>
    <xf numFmtId="0" fontId="15" fillId="0" borderId="1" xfId="0" applyFont="1" applyFill="1" applyBorder="1" applyAlignment="1">
      <alignment horizontal="justify" vertical="top"/>
    </xf>
    <xf numFmtId="0" fontId="15" fillId="0" borderId="1" xfId="0" applyFont="1" applyFill="1" applyBorder="1" applyAlignment="1">
      <alignment horizontal="left" vertical="top"/>
    </xf>
    <xf numFmtId="0" fontId="15" fillId="0" borderId="1" xfId="0" applyFont="1" applyFill="1" applyBorder="1" applyAlignment="1">
      <alignment horizontal="right" vertical="top" wrapText="1"/>
    </xf>
    <xf numFmtId="0" fontId="17" fillId="0" borderId="1" xfId="0" applyFont="1" applyFill="1" applyBorder="1" applyAlignment="1">
      <alignment horizontal="center"/>
    </xf>
    <xf numFmtId="4" fontId="17" fillId="0" borderId="1" xfId="4" applyNumberFormat="1" applyFont="1" applyFill="1" applyBorder="1" applyAlignment="1"/>
    <xf numFmtId="4" fontId="8" fillId="0" borderId="0" xfId="4" applyNumberFormat="1" applyFont="1" applyFill="1" applyBorder="1" applyAlignment="1">
      <alignment wrapText="1"/>
    </xf>
    <xf numFmtId="4" fontId="8" fillId="0" borderId="0" xfId="4" applyNumberFormat="1" applyFont="1" applyFill="1" applyBorder="1" applyAlignment="1">
      <alignment horizontal="right" wrapText="1"/>
    </xf>
    <xf numFmtId="4" fontId="4" fillId="0" borderId="0" xfId="0" applyNumberFormat="1" applyFont="1" applyFill="1" applyBorder="1"/>
    <xf numFmtId="4" fontId="8" fillId="0" borderId="0" xfId="4" applyNumberFormat="1" applyFont="1" applyFill="1" applyBorder="1" applyAlignment="1">
      <alignment horizontal="center" wrapText="1"/>
    </xf>
    <xf numFmtId="0" fontId="4" fillId="0" borderId="0" xfId="0" applyFont="1" applyFill="1" applyAlignment="1" applyProtection="1">
      <alignment horizontal="justify" vertical="top"/>
      <protection locked="0"/>
    </xf>
    <xf numFmtId="4" fontId="4" fillId="0" borderId="0" xfId="0" applyNumberFormat="1" applyFont="1" applyFill="1"/>
    <xf numFmtId="0" fontId="18" fillId="0" borderId="0" xfId="0" applyFont="1" applyFill="1" applyAlignment="1">
      <alignment horizontal="left" vertical="top"/>
    </xf>
    <xf numFmtId="0" fontId="18" fillId="0" borderId="0" xfId="0" applyFont="1" applyFill="1" applyAlignment="1">
      <alignment horizontal="justify" vertical="top"/>
    </xf>
    <xf numFmtId="0" fontId="18" fillId="0" borderId="0" xfId="0" applyFont="1" applyFill="1" applyAlignment="1">
      <alignment horizontal="center" wrapText="1"/>
    </xf>
    <xf numFmtId="4" fontId="18" fillId="0" borderId="0" xfId="0" applyNumberFormat="1" applyFont="1" applyFill="1" applyAlignment="1">
      <alignment horizontal="right"/>
    </xf>
    <xf numFmtId="0" fontId="18" fillId="0" borderId="0" xfId="0" applyFont="1" applyFill="1"/>
    <xf numFmtId="4" fontId="13" fillId="0" borderId="0" xfId="4" applyNumberFormat="1" applyFont="1" applyFill="1" applyBorder="1" applyAlignment="1">
      <alignment wrapText="1"/>
    </xf>
    <xf numFmtId="4" fontId="7" fillId="0" borderId="0" xfId="4" applyNumberFormat="1" applyFont="1" applyFill="1" applyBorder="1" applyAlignment="1">
      <alignment wrapText="1"/>
    </xf>
    <xf numFmtId="0" fontId="15" fillId="0" borderId="0" xfId="0" applyFont="1" applyFill="1" applyBorder="1" applyAlignment="1">
      <alignment horizontal="right" vertical="top"/>
    </xf>
    <xf numFmtId="4" fontId="9" fillId="0" borderId="0" xfId="0" applyNumberFormat="1" applyFont="1" applyFill="1" applyBorder="1" applyProtection="1">
      <protection locked="0"/>
    </xf>
    <xf numFmtId="4" fontId="18" fillId="0" borderId="0" xfId="0" applyNumberFormat="1" applyFont="1" applyFill="1" applyBorder="1"/>
    <xf numFmtId="0" fontId="18" fillId="0" borderId="0" xfId="0" applyFont="1" applyFill="1" applyBorder="1"/>
    <xf numFmtId="165" fontId="7" fillId="0" borderId="0" xfId="0" applyNumberFormat="1" applyFont="1" applyFill="1" applyBorder="1"/>
    <xf numFmtId="0" fontId="7" fillId="0" borderId="0" xfId="0" applyFont="1" applyFill="1"/>
    <xf numFmtId="4" fontId="4" fillId="0" borderId="1" xfId="0" applyNumberFormat="1" applyFont="1" applyFill="1" applyBorder="1"/>
    <xf numFmtId="4" fontId="4" fillId="0" borderId="0" xfId="4" applyNumberFormat="1" applyFont="1" applyFill="1" applyBorder="1" applyAlignment="1">
      <alignment horizontal="center"/>
    </xf>
    <xf numFmtId="0" fontId="4" fillId="0" borderId="1" xfId="0" applyFont="1" applyFill="1" applyBorder="1" applyAlignment="1">
      <alignment horizontal="center" readingOrder="1"/>
    </xf>
    <xf numFmtId="0" fontId="4" fillId="0" borderId="0" xfId="0" applyFont="1" applyFill="1" applyBorder="1" applyAlignment="1">
      <alignment horizontal="center" readingOrder="1"/>
    </xf>
    <xf numFmtId="0" fontId="7" fillId="0" borderId="0" xfId="0" applyFont="1" applyFill="1" applyBorder="1" applyAlignment="1">
      <alignment horizontal="center"/>
    </xf>
    <xf numFmtId="49" fontId="4" fillId="0" borderId="0" xfId="0" applyNumberFormat="1" applyFont="1" applyFill="1" applyBorder="1" applyAlignment="1">
      <alignment horizontal="center" vertical="top" readingOrder="1"/>
    </xf>
    <xf numFmtId="4" fontId="4" fillId="0" borderId="0" xfId="0" applyNumberFormat="1" applyFont="1" applyFill="1" applyBorder="1" applyAlignment="1">
      <alignment horizontal="center"/>
    </xf>
    <xf numFmtId="167" fontId="4" fillId="0" borderId="0" xfId="0" applyNumberFormat="1" applyFont="1" applyFill="1" applyBorder="1" applyAlignment="1">
      <alignment horizontal="right" readingOrder="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6" fillId="0" borderId="0" xfId="0" applyFont="1" applyFill="1" applyBorder="1" applyAlignment="1">
      <alignment horizontal="justify"/>
    </xf>
    <xf numFmtId="4" fontId="27" fillId="0" borderId="0" xfId="4" applyNumberFormat="1" applyFont="1" applyFill="1" applyBorder="1" applyAlignment="1">
      <alignment wrapText="1"/>
    </xf>
    <xf numFmtId="0" fontId="26" fillId="0" borderId="0" xfId="0" applyFont="1" applyFill="1" applyBorder="1"/>
    <xf numFmtId="0" fontId="28" fillId="0" borderId="0" xfId="0" applyFont="1" applyFill="1" applyBorder="1" applyAlignment="1">
      <alignment horizontal="justify"/>
    </xf>
    <xf numFmtId="4" fontId="29" fillId="0" borderId="0" xfId="4" applyNumberFormat="1" applyFont="1" applyFill="1" applyBorder="1" applyAlignment="1">
      <alignment wrapText="1"/>
    </xf>
    <xf numFmtId="0" fontId="30" fillId="0" borderId="0" xfId="0" applyFont="1" applyFill="1" applyBorder="1" applyAlignment="1">
      <alignment horizontal="justify"/>
    </xf>
    <xf numFmtId="4" fontId="31" fillId="0" borderId="0" xfId="4" applyNumberFormat="1" applyFont="1" applyFill="1" applyBorder="1" applyAlignment="1">
      <alignment wrapText="1"/>
    </xf>
    <xf numFmtId="0" fontId="30" fillId="0" borderId="0" xfId="0" applyFont="1" applyFill="1" applyBorder="1"/>
    <xf numFmtId="2" fontId="28" fillId="0" borderId="0" xfId="0" applyNumberFormat="1" applyFont="1" applyFill="1" applyBorder="1"/>
    <xf numFmtId="4" fontId="31" fillId="0" borderId="0" xfId="4" applyNumberFormat="1" applyFont="1" applyFill="1" applyBorder="1" applyAlignment="1">
      <alignment horizontal="right" wrapText="1"/>
    </xf>
    <xf numFmtId="4" fontId="29" fillId="0" borderId="0" xfId="4" applyNumberFormat="1" applyFont="1" applyFill="1" applyBorder="1" applyAlignment="1">
      <alignment horizontal="right" wrapText="1"/>
    </xf>
    <xf numFmtId="4" fontId="25" fillId="0" borderId="0" xfId="4" applyNumberFormat="1" applyFont="1" applyFill="1" applyBorder="1" applyAlignment="1">
      <alignment horizontal="right" wrapText="1"/>
    </xf>
    <xf numFmtId="4" fontId="27" fillId="0" borderId="0" xfId="4" applyNumberFormat="1" applyFont="1" applyFill="1" applyBorder="1" applyAlignment="1">
      <alignment horizontal="right" wrapText="1"/>
    </xf>
    <xf numFmtId="4" fontId="12" fillId="0" borderId="0" xfId="0" applyNumberFormat="1" applyFont="1" applyFill="1" applyBorder="1" applyAlignment="1">
      <alignment horizontal="right"/>
    </xf>
    <xf numFmtId="0" fontId="4" fillId="0" borderId="0" xfId="0" applyFont="1" applyFill="1" applyBorder="1" applyAlignment="1">
      <alignment vertical="center" wrapText="1" readingOrder="1"/>
    </xf>
    <xf numFmtId="4" fontId="8" fillId="0" borderId="0" xfId="0" applyNumberFormat="1" applyFont="1" applyFill="1" applyBorder="1" applyAlignment="1">
      <alignment horizontal="right" vertical="top"/>
    </xf>
    <xf numFmtId="4" fontId="8" fillId="0" borderId="0" xfId="4" applyNumberFormat="1" applyFont="1" applyFill="1" applyBorder="1" applyAlignment="1">
      <alignment horizontal="left"/>
    </xf>
    <xf numFmtId="4" fontId="7" fillId="0" borderId="0" xfId="4" applyNumberFormat="1" applyFont="1" applyFill="1" applyBorder="1" applyAlignment="1">
      <alignment horizontal="right" wrapText="1"/>
    </xf>
    <xf numFmtId="4" fontId="7" fillId="0" borderId="0" xfId="0" applyNumberFormat="1" applyFont="1" applyFill="1" applyBorder="1" applyAlignment="1">
      <alignment horizontal="right"/>
    </xf>
    <xf numFmtId="0" fontId="4" fillId="0" borderId="0" xfId="0" applyFont="1" applyFill="1" applyAlignment="1">
      <alignment horizontal="justify" vertical="distributed" wrapText="1"/>
    </xf>
    <xf numFmtId="4" fontId="8" fillId="0" borderId="0" xfId="4" applyNumberFormat="1" applyFont="1" applyFill="1" applyBorder="1" applyAlignment="1">
      <alignment horizontal="right"/>
    </xf>
    <xf numFmtId="0" fontId="15" fillId="0" borderId="0" xfId="0" applyFont="1" applyFill="1" applyBorder="1" applyAlignment="1">
      <alignment horizontal="justify" vertical="top"/>
    </xf>
    <xf numFmtId="4" fontId="8" fillId="0" borderId="1" xfId="4" applyNumberFormat="1" applyFont="1" applyFill="1" applyBorder="1" applyAlignment="1">
      <alignment horizontal="right" wrapText="1"/>
    </xf>
    <xf numFmtId="4" fontId="25" fillId="0" borderId="1" xfId="4" applyNumberFormat="1" applyFont="1" applyFill="1" applyBorder="1" applyAlignment="1">
      <alignment horizontal="right" wrapText="1"/>
    </xf>
    <xf numFmtId="4" fontId="12" fillId="0" borderId="1" xfId="0" applyNumberFormat="1" applyFont="1" applyFill="1" applyBorder="1" applyAlignment="1">
      <alignment horizontal="right"/>
    </xf>
    <xf numFmtId="0" fontId="8" fillId="0" borderId="0" xfId="0" applyFont="1" applyFill="1" applyBorder="1" applyAlignment="1">
      <alignment horizontal="justify"/>
    </xf>
    <xf numFmtId="0" fontId="8" fillId="0" borderId="0" xfId="0" applyFont="1" applyFill="1" applyBorder="1" applyAlignment="1">
      <alignment horizontal="right"/>
    </xf>
    <xf numFmtId="4" fontId="8" fillId="0" borderId="0" xfId="4" applyNumberFormat="1" applyFont="1" applyFill="1" applyBorder="1" applyAlignment="1">
      <alignment horizontal="center"/>
    </xf>
    <xf numFmtId="0" fontId="4" fillId="0" borderId="0" xfId="0" applyFont="1" applyFill="1" applyProtection="1">
      <protection locked="0"/>
    </xf>
    <xf numFmtId="0" fontId="4" fillId="0" borderId="1" xfId="0" applyFont="1" applyFill="1" applyBorder="1" applyAlignment="1">
      <alignment horizontal="center" wrapText="1"/>
    </xf>
    <xf numFmtId="0" fontId="4" fillId="0" borderId="1" xfId="0" applyFont="1" applyFill="1" applyBorder="1" applyAlignment="1">
      <alignment horizontal="justify" vertical="top" wrapText="1"/>
    </xf>
    <xf numFmtId="0" fontId="4" fillId="0" borderId="0" xfId="0" applyFont="1" applyFill="1" applyBorder="1" applyAlignment="1">
      <alignment horizontal="justify" vertical="top" wrapText="1" readingOrder="1"/>
    </xf>
    <xf numFmtId="0" fontId="7" fillId="0" borderId="0" xfId="0" applyFont="1" applyFill="1" applyBorder="1" applyAlignment="1">
      <alignment vertical="top" wrapText="1" readingOrder="1"/>
    </xf>
    <xf numFmtId="49" fontId="4" fillId="0" borderId="0" xfId="0" applyNumberFormat="1" applyFont="1" applyFill="1" applyAlignment="1">
      <alignment horizontal="center" vertical="top" readingOrder="1"/>
    </xf>
    <xf numFmtId="0" fontId="4" fillId="0" borderId="1" xfId="0" applyFont="1" applyFill="1" applyBorder="1" applyAlignment="1">
      <alignment horizontal="justify" vertical="center" wrapText="1" readingOrder="1"/>
    </xf>
    <xf numFmtId="0" fontId="4" fillId="0" borderId="5" xfId="0" applyFont="1" applyFill="1" applyBorder="1" applyAlignment="1">
      <alignment horizontal="center"/>
    </xf>
    <xf numFmtId="0" fontId="4" fillId="0" borderId="0" xfId="0" applyFont="1" applyFill="1" applyBorder="1" applyAlignment="1">
      <alignment horizontal="center" vertical="center" readingOrder="1"/>
    </xf>
    <xf numFmtId="0" fontId="4" fillId="0" borderId="0" xfId="0" applyFont="1" applyFill="1" applyBorder="1" applyAlignment="1">
      <alignment horizontal="justify" vertical="center" wrapText="1" readingOrder="1"/>
    </xf>
    <xf numFmtId="0" fontId="4" fillId="0" borderId="0" xfId="0" applyFont="1" applyFill="1" applyBorder="1" applyAlignment="1">
      <alignment horizontal="left"/>
    </xf>
    <xf numFmtId="4" fontId="4" fillId="0" borderId="0" xfId="0" applyNumberFormat="1" applyFont="1" applyFill="1" applyBorder="1" applyAlignment="1">
      <alignment horizontal="left" vertical="center"/>
    </xf>
    <xf numFmtId="0" fontId="4" fillId="0" borderId="1" xfId="0" applyFont="1" applyFill="1" applyBorder="1" applyAlignment="1">
      <alignment vertical="center" wrapText="1" readingOrder="1"/>
    </xf>
    <xf numFmtId="4" fontId="8" fillId="0" borderId="0" xfId="0" applyNumberFormat="1" applyFont="1" applyFill="1" applyBorder="1" applyAlignment="1">
      <alignment horizontal="right"/>
    </xf>
    <xf numFmtId="4" fontId="4" fillId="0" borderId="1" xfId="0" applyNumberFormat="1" applyFont="1" applyFill="1" applyBorder="1" applyAlignment="1"/>
    <xf numFmtId="0" fontId="4" fillId="0" borderId="0" xfId="0" applyFont="1" applyFill="1" applyBorder="1" applyAlignment="1" applyProtection="1">
      <alignment horizontal="justify" vertical="top" wrapText="1"/>
      <protection locked="0"/>
    </xf>
    <xf numFmtId="0" fontId="7" fillId="0" borderId="0" xfId="0" applyFont="1" applyFill="1" applyBorder="1"/>
    <xf numFmtId="0" fontId="7" fillId="0" borderId="0" xfId="0" applyFont="1" applyFill="1" applyBorder="1" applyAlignment="1">
      <alignment horizontal="justify" wrapText="1"/>
    </xf>
    <xf numFmtId="4" fontId="31" fillId="0" borderId="0" xfId="4" applyNumberFormat="1" applyFont="1" applyFill="1" applyBorder="1" applyAlignment="1">
      <alignment horizontal="center" wrapText="1"/>
    </xf>
    <xf numFmtId="0" fontId="4" fillId="0" borderId="1" xfId="0" applyFont="1" applyFill="1" applyBorder="1" applyAlignment="1">
      <alignment horizontal="left" wrapText="1"/>
    </xf>
    <xf numFmtId="0" fontId="8" fillId="0" borderId="0" xfId="0" applyFont="1" applyFill="1" applyBorder="1" applyAlignment="1">
      <alignment horizontal="left"/>
    </xf>
    <xf numFmtId="0" fontId="7" fillId="0" borderId="0" xfId="0" applyFont="1" applyFill="1" applyBorder="1" applyAlignment="1">
      <alignment horizontal="left"/>
    </xf>
    <xf numFmtId="4" fontId="29" fillId="0" borderId="0" xfId="4" applyNumberFormat="1" applyFont="1" applyFill="1" applyBorder="1" applyAlignment="1">
      <alignment horizontal="left" wrapText="1"/>
    </xf>
    <xf numFmtId="0" fontId="8" fillId="0" borderId="0" xfId="0" applyFont="1" applyFill="1" applyBorder="1" applyAlignment="1">
      <alignment horizontal="center"/>
    </xf>
    <xf numFmtId="4" fontId="7" fillId="0" borderId="1" xfId="0" applyNumberFormat="1" applyFont="1" applyFill="1" applyBorder="1" applyAlignment="1">
      <alignment horizontal="right"/>
    </xf>
    <xf numFmtId="4" fontId="7" fillId="0" borderId="0" xfId="4" applyNumberFormat="1" applyFont="1" applyFill="1" applyBorder="1" applyAlignment="1">
      <alignment horizontal="right"/>
    </xf>
    <xf numFmtId="4" fontId="7" fillId="0" borderId="0" xfId="4" applyNumberFormat="1" applyFont="1" applyFill="1" applyBorder="1" applyAlignment="1">
      <alignment horizontal="center"/>
    </xf>
    <xf numFmtId="4" fontId="7" fillId="0" borderId="0" xfId="4" applyNumberFormat="1" applyFont="1" applyFill="1" applyBorder="1" applyAlignment="1">
      <alignment horizontal="justify"/>
    </xf>
    <xf numFmtId="4" fontId="7" fillId="0" borderId="0" xfId="0" applyNumberFormat="1" applyFont="1" applyFill="1" applyBorder="1" applyAlignment="1" applyProtection="1">
      <alignment horizontal="justify" vertical="top" wrapText="1"/>
      <protection locked="0"/>
    </xf>
    <xf numFmtId="0" fontId="4" fillId="2" borderId="0" xfId="0" applyFont="1" applyFill="1" applyBorder="1" applyAlignment="1">
      <alignment horizontal="justify"/>
    </xf>
    <xf numFmtId="4" fontId="32" fillId="0" borderId="0" xfId="4" applyNumberFormat="1" applyFont="1" applyFill="1" applyBorder="1" applyAlignment="1">
      <alignment wrapText="1"/>
    </xf>
    <xf numFmtId="0" fontId="4" fillId="5" borderId="0" xfId="0" applyFont="1" applyFill="1"/>
    <xf numFmtId="0" fontId="8" fillId="5" borderId="0" xfId="0" applyFont="1" applyFill="1" applyBorder="1" applyAlignment="1">
      <alignment horizontal="justify"/>
    </xf>
    <xf numFmtId="0" fontId="28" fillId="5" borderId="0" xfId="0" applyFont="1" applyFill="1" applyBorder="1" applyAlignment="1">
      <alignment horizontal="justify"/>
    </xf>
    <xf numFmtId="0" fontId="4" fillId="5" borderId="0" xfId="0" applyFont="1" applyFill="1" applyBorder="1" applyAlignment="1">
      <alignment horizontal="justify"/>
    </xf>
    <xf numFmtId="0" fontId="26" fillId="5" borderId="0" xfId="0" applyFont="1" applyFill="1" applyBorder="1" applyAlignment="1">
      <alignment horizontal="justify"/>
    </xf>
    <xf numFmtId="0" fontId="9" fillId="5" borderId="0" xfId="0" applyFont="1" applyFill="1" applyBorder="1" applyAlignment="1">
      <alignment horizontal="justify"/>
    </xf>
    <xf numFmtId="4" fontId="8" fillId="5" borderId="0" xfId="4" applyNumberFormat="1" applyFont="1" applyFill="1" applyBorder="1" applyAlignment="1">
      <alignment wrapText="1"/>
    </xf>
    <xf numFmtId="4" fontId="8" fillId="4" borderId="0" xfId="4" applyNumberFormat="1" applyFont="1" applyFill="1" applyBorder="1" applyAlignment="1">
      <alignment wrapText="1"/>
    </xf>
    <xf numFmtId="4" fontId="4" fillId="4" borderId="1" xfId="4" applyNumberFormat="1" applyFont="1" applyFill="1" applyBorder="1" applyAlignment="1"/>
    <xf numFmtId="0" fontId="4" fillId="5" borderId="0" xfId="0" applyFont="1" applyFill="1" applyBorder="1" applyAlignment="1">
      <alignment horizontal="left" vertical="center"/>
    </xf>
    <xf numFmtId="0" fontId="15" fillId="0" borderId="0" xfId="0" applyFont="1" applyFill="1" applyBorder="1" applyAlignment="1">
      <alignment horizontal="left" vertical="top"/>
    </xf>
    <xf numFmtId="0" fontId="4" fillId="0" borderId="0" xfId="0" applyFont="1"/>
    <xf numFmtId="4" fontId="4" fillId="5" borderId="0" xfId="0" applyNumberFormat="1" applyFont="1" applyFill="1" applyBorder="1"/>
    <xf numFmtId="0" fontId="7" fillId="5" borderId="0" xfId="0" applyFont="1" applyFill="1" applyBorder="1" applyAlignment="1">
      <alignment horizontal="justify"/>
    </xf>
    <xf numFmtId="4" fontId="25" fillId="5" borderId="1" xfId="4" applyNumberFormat="1" applyFont="1" applyFill="1" applyBorder="1" applyAlignment="1">
      <alignment horizontal="right" wrapText="1"/>
    </xf>
    <xf numFmtId="4" fontId="12" fillId="5" borderId="1" xfId="0" applyNumberFormat="1" applyFont="1" applyFill="1" applyBorder="1" applyAlignment="1">
      <alignment horizontal="right"/>
    </xf>
    <xf numFmtId="4" fontId="12" fillId="5" borderId="0" xfId="0" applyNumberFormat="1" applyFont="1" applyFill="1" applyBorder="1" applyAlignment="1">
      <alignment horizontal="right"/>
    </xf>
    <xf numFmtId="0" fontId="4" fillId="5" borderId="0" xfId="0" applyFont="1" applyFill="1" applyBorder="1" applyAlignment="1">
      <alignment horizontal="right"/>
    </xf>
    <xf numFmtId="4" fontId="8" fillId="5" borderId="0" xfId="4" applyNumberFormat="1" applyFont="1" applyFill="1" applyBorder="1" applyAlignment="1">
      <alignment horizontal="center" wrapText="1"/>
    </xf>
    <xf numFmtId="4" fontId="32" fillId="5" borderId="0" xfId="4" applyNumberFormat="1" applyFont="1" applyFill="1" applyBorder="1" applyAlignment="1">
      <alignment wrapText="1"/>
    </xf>
    <xf numFmtId="4" fontId="13" fillId="5" borderId="0" xfId="4" applyNumberFormat="1" applyFont="1" applyFill="1" applyBorder="1" applyAlignment="1">
      <alignment wrapText="1"/>
    </xf>
    <xf numFmtId="4" fontId="8" fillId="5" borderId="0" xfId="4" applyNumberFormat="1" applyFont="1" applyFill="1" applyBorder="1" applyAlignment="1">
      <alignment horizontal="right" wrapText="1"/>
    </xf>
    <xf numFmtId="4" fontId="29" fillId="5" borderId="0" xfId="4" applyNumberFormat="1" applyFont="1" applyFill="1" applyBorder="1" applyAlignment="1">
      <alignment horizontal="center" wrapText="1"/>
    </xf>
    <xf numFmtId="0" fontId="12" fillId="5" borderId="0" xfId="0" applyFont="1" applyFill="1" applyBorder="1" applyAlignment="1">
      <alignment horizontal="center"/>
    </xf>
    <xf numFmtId="4" fontId="29" fillId="5" borderId="0" xfId="4" applyNumberFormat="1" applyFont="1" applyFill="1" applyBorder="1" applyAlignment="1">
      <alignment horizontal="right" wrapText="1"/>
    </xf>
    <xf numFmtId="4" fontId="25" fillId="5" borderId="0" xfId="4" applyNumberFormat="1" applyFont="1" applyFill="1" applyBorder="1" applyAlignment="1">
      <alignment horizontal="right" wrapText="1"/>
    </xf>
    <xf numFmtId="0" fontId="12" fillId="0" borderId="0" xfId="0" applyFont="1" applyFill="1" applyBorder="1" applyAlignment="1">
      <alignment horizontal="justify"/>
    </xf>
    <xf numFmtId="165" fontId="7" fillId="0" borderId="0" xfId="4" applyNumberFormat="1" applyFont="1" applyFill="1" applyBorder="1" applyAlignment="1"/>
    <xf numFmtId="0" fontId="8" fillId="5" borderId="0" xfId="0" applyFont="1" applyFill="1" applyBorder="1" applyAlignment="1">
      <alignment horizontal="center"/>
    </xf>
    <xf numFmtId="0" fontId="4" fillId="0" borderId="0" xfId="0" applyFont="1" applyFill="1" applyAlignment="1">
      <alignment horizontal="center"/>
    </xf>
    <xf numFmtId="4" fontId="4" fillId="0" borderId="0" xfId="0" applyNumberFormat="1" applyFont="1" applyFill="1" applyAlignment="1" applyProtection="1">
      <protection locked="0"/>
    </xf>
    <xf numFmtId="4" fontId="4" fillId="0" borderId="1" xfId="0" applyNumberFormat="1" applyFont="1" applyFill="1" applyBorder="1" applyAlignment="1">
      <alignment horizontal="right"/>
    </xf>
    <xf numFmtId="0" fontId="4" fillId="0" borderId="0" xfId="0" applyFont="1" applyFill="1" applyAlignment="1">
      <alignment horizontal="justify" vertical="justify" wrapText="1"/>
    </xf>
    <xf numFmtId="0" fontId="4" fillId="7" borderId="0" xfId="0" applyFont="1" applyFill="1" applyBorder="1" applyAlignment="1">
      <alignment horizontal="justify" vertical="top"/>
    </xf>
    <xf numFmtId="0" fontId="4" fillId="7" borderId="0" xfId="0" applyFont="1" applyFill="1" applyBorder="1" applyAlignment="1">
      <alignment horizontal="justify"/>
    </xf>
    <xf numFmtId="0" fontId="4" fillId="0" borderId="0" xfId="0" applyFont="1" applyFill="1" applyBorder="1" applyAlignment="1">
      <alignment horizontal="right"/>
    </xf>
    <xf numFmtId="4" fontId="4" fillId="0" borderId="1" xfId="0" applyNumberFormat="1" applyFont="1" applyFill="1" applyBorder="1" applyAlignment="1">
      <alignment horizontal="justify"/>
    </xf>
    <xf numFmtId="4" fontId="4" fillId="5" borderId="0" xfId="0" applyNumberFormat="1" applyFont="1" applyFill="1" applyBorder="1" applyAlignment="1">
      <alignment horizontal="left"/>
    </xf>
    <xf numFmtId="4" fontId="4" fillId="0" borderId="0" xfId="0" applyNumberFormat="1" applyFont="1" applyFill="1" applyBorder="1" applyAlignment="1">
      <alignment horizontal="justify"/>
    </xf>
    <xf numFmtId="2" fontId="4" fillId="5" borderId="0" xfId="0" applyNumberFormat="1" applyFont="1" applyFill="1" applyBorder="1" applyAlignment="1">
      <alignment horizontal="justify"/>
    </xf>
    <xf numFmtId="0" fontId="14" fillId="5" borderId="0" xfId="0" applyFont="1" applyFill="1" applyBorder="1" applyAlignment="1">
      <alignment horizontal="justify"/>
    </xf>
    <xf numFmtId="4" fontId="7" fillId="5" borderId="1" xfId="0" applyNumberFormat="1" applyFont="1" applyFill="1" applyBorder="1" applyAlignment="1">
      <alignment horizontal="right"/>
    </xf>
    <xf numFmtId="0" fontId="43" fillId="0" borderId="0" xfId="0" applyFont="1" applyFill="1" applyBorder="1" applyAlignment="1">
      <alignment horizontal="justify" vertical="top"/>
    </xf>
    <xf numFmtId="0" fontId="44" fillId="0" borderId="0" xfId="0" applyFont="1" applyFill="1" applyBorder="1" applyAlignment="1">
      <alignment horizontal="justify" vertical="top" wrapText="1"/>
    </xf>
    <xf numFmtId="0" fontId="44" fillId="0" borderId="0" xfId="0" applyFont="1" applyFill="1" applyBorder="1" applyAlignment="1">
      <alignment horizontal="center"/>
    </xf>
    <xf numFmtId="40" fontId="44" fillId="0" borderId="0" xfId="4" applyFont="1" applyFill="1" applyBorder="1" applyAlignment="1">
      <alignment horizontal="right"/>
    </xf>
    <xf numFmtId="0" fontId="44" fillId="0" borderId="0" xfId="0" applyFont="1" applyFill="1" applyBorder="1" applyAlignment="1">
      <alignment horizontal="right"/>
    </xf>
    <xf numFmtId="0" fontId="43" fillId="0" borderId="0" xfId="0" applyFont="1" applyFill="1" applyBorder="1" applyAlignment="1">
      <alignment horizontal="justify"/>
    </xf>
    <xf numFmtId="0" fontId="45" fillId="0" borderId="0" xfId="0" applyFont="1" applyFill="1" applyBorder="1" applyAlignment="1">
      <alignment horizontal="justify" vertical="top"/>
    </xf>
    <xf numFmtId="0" fontId="44" fillId="0" borderId="0" xfId="0" applyFont="1" applyFill="1" applyBorder="1" applyAlignment="1">
      <alignment horizontal="justify"/>
    </xf>
    <xf numFmtId="0" fontId="45" fillId="0" borderId="0" xfId="0" applyFont="1" applyFill="1" applyBorder="1" applyAlignment="1">
      <alignment horizontal="left" vertical="top" wrapText="1"/>
    </xf>
    <xf numFmtId="4" fontId="45" fillId="0" borderId="0" xfId="0" applyNumberFormat="1" applyFont="1" applyFill="1" applyBorder="1" applyAlignment="1">
      <alignment horizontal="right"/>
    </xf>
    <xf numFmtId="4" fontId="38" fillId="0" borderId="0" xfId="4" applyNumberFormat="1" applyFont="1" applyFill="1" applyBorder="1" applyAlignment="1">
      <alignment horizontal="right" wrapText="1"/>
    </xf>
    <xf numFmtId="4" fontId="8" fillId="4" borderId="0" xfId="4" applyNumberFormat="1" applyFont="1" applyFill="1" applyBorder="1" applyAlignment="1">
      <alignment horizontal="center" wrapText="1"/>
    </xf>
    <xf numFmtId="0" fontId="42" fillId="0" borderId="0" xfId="0" applyFont="1" applyFill="1"/>
    <xf numFmtId="0" fontId="4" fillId="0" borderId="0" xfId="0" applyFont="1" applyFill="1" applyAlignment="1">
      <alignment horizontal="justify"/>
    </xf>
    <xf numFmtId="0" fontId="4" fillId="0" borderId="0" xfId="0" applyFont="1" applyFill="1" applyBorder="1" applyAlignment="1">
      <alignment horizontal="justify" wrapText="1"/>
    </xf>
    <xf numFmtId="0" fontId="43" fillId="5" borderId="0" xfId="0" applyFont="1" applyFill="1" applyBorder="1" applyAlignment="1">
      <alignment horizontal="justify"/>
    </xf>
    <xf numFmtId="2" fontId="8" fillId="7" borderId="0" xfId="0" applyNumberFormat="1" applyFont="1" applyFill="1" applyBorder="1" applyAlignment="1">
      <alignment horizontal="right"/>
    </xf>
    <xf numFmtId="4" fontId="7" fillId="5" borderId="0" xfId="4" applyNumberFormat="1" applyFont="1" applyFill="1" applyBorder="1" applyAlignment="1">
      <alignment horizontal="right" wrapText="1"/>
    </xf>
    <xf numFmtId="4" fontId="7" fillId="5" borderId="0" xfId="0" applyNumberFormat="1" applyFont="1" applyFill="1" applyBorder="1" applyAlignment="1">
      <alignment horizontal="right"/>
    </xf>
    <xf numFmtId="4" fontId="12" fillId="5" borderId="1" xfId="4" applyNumberFormat="1" applyFont="1" applyFill="1" applyBorder="1" applyAlignment="1">
      <alignment horizontal="right" wrapText="1"/>
    </xf>
    <xf numFmtId="0" fontId="13" fillId="5" borderId="0" xfId="0" applyFont="1" applyFill="1" applyBorder="1" applyAlignment="1">
      <alignment horizontal="justify"/>
    </xf>
    <xf numFmtId="166" fontId="35" fillId="5" borderId="1" xfId="3" applyNumberFormat="1" applyFont="1" applyFill="1" applyBorder="1"/>
    <xf numFmtId="2" fontId="7" fillId="0" borderId="0" xfId="0" applyNumberFormat="1" applyFont="1" applyFill="1" applyBorder="1" applyAlignment="1">
      <alignment horizontal="right" vertical="top"/>
    </xf>
    <xf numFmtId="4" fontId="8" fillId="0" borderId="0" xfId="4" applyNumberFormat="1" applyFont="1" applyFill="1" applyBorder="1" applyAlignment="1"/>
    <xf numFmtId="4" fontId="25" fillId="7" borderId="1" xfId="4" applyNumberFormat="1" applyFont="1" applyFill="1" applyBorder="1" applyAlignment="1">
      <alignment horizontal="right" wrapText="1"/>
    </xf>
    <xf numFmtId="4" fontId="12" fillId="7" borderId="1" xfId="0" applyNumberFormat="1" applyFont="1" applyFill="1" applyBorder="1" applyAlignment="1">
      <alignment horizontal="right"/>
    </xf>
    <xf numFmtId="4" fontId="7" fillId="0" borderId="1" xfId="4" applyNumberFormat="1" applyFont="1" applyFill="1" applyBorder="1" applyAlignment="1"/>
    <xf numFmtId="4" fontId="4" fillId="0" borderId="1" xfId="0" applyNumberFormat="1" applyFont="1" applyFill="1" applyBorder="1" applyAlignment="1">
      <alignment horizontal="center" vertical="top" wrapText="1"/>
    </xf>
    <xf numFmtId="0" fontId="36" fillId="0" borderId="0" xfId="0" applyFont="1" applyFill="1"/>
    <xf numFmtId="0" fontId="4" fillId="0" borderId="0" xfId="0" applyNumberFormat="1" applyFont="1" applyFill="1" applyBorder="1" applyAlignment="1">
      <alignment horizontal="justify" vertical="top" wrapText="1"/>
    </xf>
    <xf numFmtId="4" fontId="24" fillId="0" borderId="0" xfId="4" applyNumberFormat="1" applyFont="1" applyFill="1" applyBorder="1" applyAlignment="1"/>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4" fontId="29" fillId="0" borderId="0" xfId="4" applyNumberFormat="1" applyFont="1" applyFill="1" applyBorder="1" applyAlignment="1">
      <alignment horizontal="center" wrapText="1"/>
    </xf>
    <xf numFmtId="0" fontId="12" fillId="0" borderId="0" xfId="0" applyFont="1" applyFill="1" applyBorder="1" applyAlignment="1">
      <alignment horizontal="center"/>
    </xf>
    <xf numFmtId="4" fontId="4" fillId="0" borderId="0" xfId="0" applyNumberFormat="1" applyFont="1" applyFill="1" applyBorder="1" applyAlignment="1">
      <alignment horizontal="right" readingOrder="1"/>
    </xf>
    <xf numFmtId="4" fontId="4" fillId="0" borderId="0" xfId="0" applyNumberFormat="1" applyFont="1" applyFill="1" applyBorder="1" applyAlignment="1">
      <alignment horizontal="right"/>
    </xf>
    <xf numFmtId="3" fontId="9" fillId="0" borderId="0" xfId="4" applyNumberFormat="1" applyFont="1" applyFill="1" applyBorder="1" applyAlignment="1">
      <alignment horizontal="right"/>
    </xf>
    <xf numFmtId="4" fontId="8" fillId="0" borderId="0" xfId="0" applyNumberFormat="1" applyFont="1" applyFill="1" applyBorder="1" applyAlignment="1" applyProtection="1">
      <alignment horizontal="justify" vertical="top" wrapText="1"/>
      <protection locked="0"/>
    </xf>
    <xf numFmtId="166" fontId="35" fillId="0" borderId="1" xfId="3" applyNumberFormat="1" applyFont="1" applyFill="1" applyBorder="1"/>
    <xf numFmtId="4" fontId="4" fillId="0" borderId="0" xfId="4" applyNumberFormat="1" applyFont="1" applyFill="1" applyBorder="1" applyAlignment="1">
      <alignment horizontal="center" vertical="top" wrapText="1"/>
    </xf>
    <xf numFmtId="4" fontId="43" fillId="0" borderId="0" xfId="4" applyNumberFormat="1" applyFont="1" applyFill="1" applyBorder="1" applyAlignment="1"/>
    <xf numFmtId="0" fontId="4" fillId="4" borderId="0" xfId="0" applyFont="1" applyFill="1" applyBorder="1" applyAlignment="1">
      <alignment horizontal="justify"/>
    </xf>
    <xf numFmtId="2" fontId="8" fillId="5" borderId="0" xfId="0" applyNumberFormat="1" applyFont="1" applyFill="1" applyBorder="1" applyAlignment="1">
      <alignment horizontal="right"/>
    </xf>
    <xf numFmtId="4" fontId="27" fillId="5" borderId="0" xfId="4" applyNumberFormat="1" applyFont="1" applyFill="1" applyBorder="1" applyAlignment="1">
      <alignment horizontal="right" wrapText="1"/>
    </xf>
    <xf numFmtId="2" fontId="8" fillId="5" borderId="0" xfId="0" applyNumberFormat="1" applyFont="1" applyFill="1"/>
    <xf numFmtId="0" fontId="4" fillId="0" borderId="0" xfId="0" applyFont="1" applyFill="1" applyBorder="1" applyAlignment="1">
      <alignment horizontal="justify" vertical="center"/>
    </xf>
    <xf numFmtId="0" fontId="5" fillId="0" borderId="0" xfId="0" applyFont="1" applyFill="1" applyBorder="1" applyAlignment="1">
      <alignment horizontal="left" vertical="center"/>
    </xf>
    <xf numFmtId="0" fontId="30" fillId="0" borderId="0" xfId="0" applyFont="1" applyFill="1" applyBorder="1" applyAlignment="1">
      <alignment horizontal="justify" vertical="center"/>
    </xf>
    <xf numFmtId="0" fontId="5" fillId="0" borderId="0" xfId="0" applyFont="1" applyFill="1" applyBorder="1" applyAlignment="1">
      <alignment horizontal="right" vertical="center"/>
    </xf>
    <xf numFmtId="0" fontId="28" fillId="0" borderId="0" xfId="0" applyFont="1" applyFill="1" applyBorder="1" applyAlignment="1">
      <alignment horizontal="justify" vertical="center"/>
    </xf>
    <xf numFmtId="0" fontId="26" fillId="0" borderId="0" xfId="0" applyFont="1" applyFill="1" applyBorder="1" applyAlignment="1">
      <alignment horizontal="justify" vertical="center"/>
    </xf>
    <xf numFmtId="4" fontId="5" fillId="0" borderId="0" xfId="4" applyNumberFormat="1" applyFont="1" applyFill="1" applyBorder="1" applyAlignment="1">
      <alignment horizontal="justify" vertical="center"/>
    </xf>
    <xf numFmtId="0" fontId="15" fillId="0" borderId="0" xfId="0" applyFont="1" applyFill="1" applyBorder="1" applyAlignment="1">
      <alignment horizontal="left" vertical="top" wrapText="1"/>
    </xf>
    <xf numFmtId="4" fontId="15" fillId="0" borderId="0" xfId="0" applyNumberFormat="1" applyFont="1" applyFill="1" applyBorder="1" applyAlignment="1">
      <alignment horizontal="right"/>
    </xf>
    <xf numFmtId="4" fontId="7" fillId="0" borderId="0" xfId="0" applyNumberFormat="1" applyFont="1" applyFill="1" applyAlignment="1" applyProtection="1">
      <protection locked="0"/>
    </xf>
    <xf numFmtId="4" fontId="19" fillId="0" borderId="0" xfId="0" applyNumberFormat="1" applyFont="1" applyFill="1" applyAlignment="1" applyProtection="1">
      <protection locked="0"/>
    </xf>
    <xf numFmtId="0" fontId="7" fillId="0" borderId="0" xfId="0" applyFont="1" applyFill="1" applyAlignment="1">
      <alignment horizontal="center"/>
    </xf>
    <xf numFmtId="4" fontId="8" fillId="8" borderId="0" xfId="4" applyNumberFormat="1" applyFont="1" applyFill="1" applyBorder="1" applyAlignment="1">
      <alignment horizontal="right"/>
    </xf>
    <xf numFmtId="4" fontId="4" fillId="4" borderId="0" xfId="4" applyNumberFormat="1" applyFont="1" applyFill="1" applyBorder="1" applyAlignment="1">
      <alignment horizontal="right"/>
    </xf>
    <xf numFmtId="4" fontId="8" fillId="4" borderId="0" xfId="4" applyNumberFormat="1" applyFont="1" applyFill="1" applyBorder="1" applyAlignment="1">
      <alignment horizontal="right" wrapText="1"/>
    </xf>
    <xf numFmtId="4" fontId="7" fillId="4" borderId="0" xfId="4" applyNumberFormat="1" applyFont="1" applyFill="1" applyBorder="1" applyAlignment="1">
      <alignment horizontal="right"/>
    </xf>
    <xf numFmtId="4" fontId="32" fillId="4" borderId="0" xfId="4" applyNumberFormat="1" applyFont="1" applyFill="1" applyBorder="1" applyAlignment="1">
      <alignment wrapText="1"/>
    </xf>
    <xf numFmtId="166" fontId="35" fillId="4" borderId="1" xfId="3" applyNumberFormat="1" applyFont="1" applyFill="1" applyBorder="1"/>
    <xf numFmtId="0" fontId="39" fillId="0" borderId="0" xfId="0" applyFont="1" applyFill="1" applyBorder="1" applyAlignment="1">
      <alignment horizontal="justify"/>
    </xf>
    <xf numFmtId="2" fontId="4" fillId="0" borderId="0" xfId="0" applyNumberFormat="1" applyFont="1" applyFill="1" applyBorder="1" applyAlignment="1">
      <alignment horizontal="right"/>
    </xf>
    <xf numFmtId="4" fontId="8" fillId="0" borderId="0" xfId="0" applyNumberFormat="1" applyFont="1" applyFill="1" applyBorder="1"/>
    <xf numFmtId="165" fontId="8" fillId="0" borderId="0" xfId="0" applyNumberFormat="1" applyFont="1" applyFill="1" applyBorder="1"/>
    <xf numFmtId="0" fontId="51" fillId="0" borderId="0" xfId="0" applyFont="1" applyFill="1" applyBorder="1" applyAlignment="1">
      <alignment horizontal="left"/>
    </xf>
    <xf numFmtId="0" fontId="4" fillId="0" borderId="0" xfId="0" applyFont="1" applyFill="1" applyAlignment="1">
      <alignment horizontal="left" vertical="top" wrapText="1"/>
    </xf>
    <xf numFmtId="4" fontId="4" fillId="0" borderId="0" xfId="0" applyNumberFormat="1" applyFont="1" applyFill="1" applyAlignment="1">
      <alignment horizontal="left"/>
    </xf>
    <xf numFmtId="0" fontId="4" fillId="0" borderId="0" xfId="0" applyFont="1" applyFill="1" applyAlignment="1" applyProtection="1">
      <alignment horizontal="center" wrapText="1"/>
      <protection locked="0"/>
    </xf>
    <xf numFmtId="0" fontId="9" fillId="7" borderId="0" xfId="0" applyFont="1" applyFill="1" applyBorder="1" applyAlignment="1">
      <alignment horizontal="justify"/>
    </xf>
    <xf numFmtId="4" fontId="7" fillId="5" borderId="0" xfId="4" applyNumberFormat="1" applyFont="1" applyFill="1" applyBorder="1" applyAlignment="1">
      <alignment horizontal="left" wrapText="1"/>
    </xf>
    <xf numFmtId="2" fontId="33" fillId="3" borderId="0" xfId="0" applyNumberFormat="1" applyFont="1" applyFill="1" applyAlignment="1">
      <alignment horizontal="justify"/>
    </xf>
    <xf numFmtId="4" fontId="12" fillId="0" borderId="0" xfId="4" applyNumberFormat="1" applyFont="1" applyFill="1" applyBorder="1" applyAlignment="1">
      <alignment horizontal="center" wrapText="1"/>
    </xf>
    <xf numFmtId="0" fontId="11" fillId="0" borderId="0" xfId="0" applyFont="1" applyFill="1" applyBorder="1" applyAlignment="1">
      <alignment horizontal="justify" vertical="top" wrapText="1"/>
    </xf>
    <xf numFmtId="4" fontId="37" fillId="0" borderId="0" xfId="4" applyNumberFormat="1" applyFont="1" applyFill="1" applyBorder="1" applyAlignment="1">
      <alignment horizontal="center" wrapText="1"/>
    </xf>
    <xf numFmtId="166" fontId="8" fillId="0" borderId="1" xfId="3" applyNumberFormat="1" applyFont="1" applyFill="1" applyBorder="1"/>
    <xf numFmtId="2" fontId="8" fillId="0" borderId="0" xfId="0" applyNumberFormat="1" applyFont="1" applyFill="1" applyBorder="1" applyAlignment="1">
      <alignment horizontal="right"/>
    </xf>
    <xf numFmtId="165" fontId="8" fillId="0" borderId="0" xfId="4" applyNumberFormat="1" applyFont="1" applyFill="1" applyBorder="1" applyAlignment="1"/>
    <xf numFmtId="0" fontId="50" fillId="0" borderId="0" xfId="2" applyNumberFormat="1" applyFont="1" applyFill="1" applyBorder="1" applyAlignment="1">
      <alignment horizontal="justify" vertical="top" wrapText="1"/>
    </xf>
    <xf numFmtId="0" fontId="4" fillId="0" borderId="0" xfId="0" applyFont="1" applyFill="1" applyAlignment="1" applyProtection="1">
      <alignment horizontal="justify" wrapText="1"/>
      <protection locked="0"/>
    </xf>
    <xf numFmtId="4" fontId="7" fillId="0" borderId="0" xfId="4" applyNumberFormat="1" applyFont="1" applyFill="1" applyBorder="1" applyAlignment="1"/>
    <xf numFmtId="0" fontId="4" fillId="0" borderId="0" xfId="0" applyFont="1" applyFill="1" applyBorder="1" applyAlignment="1">
      <alignment horizontal="justify" vertical="justify" wrapText="1"/>
    </xf>
    <xf numFmtId="4" fontId="4" fillId="0" borderId="0" xfId="0" applyNumberFormat="1" applyFont="1" applyFill="1" applyBorder="1" applyAlignment="1">
      <alignment horizontal="right" vertical="top"/>
    </xf>
    <xf numFmtId="49" fontId="4" fillId="0" borderId="0" xfId="0" applyNumberFormat="1" applyFont="1" applyFill="1" applyAlignment="1">
      <alignment horizontal="center" vertical="top"/>
    </xf>
    <xf numFmtId="0" fontId="9" fillId="0" borderId="0" xfId="0" applyFont="1" applyFill="1" applyBorder="1" applyAlignment="1">
      <alignment horizontal="justify" vertical="top"/>
    </xf>
    <xf numFmtId="0" fontId="4" fillId="0" borderId="1" xfId="0" applyFont="1" applyFill="1" applyBorder="1" applyAlignment="1">
      <alignment horizontal="justify" wrapText="1"/>
    </xf>
    <xf numFmtId="4" fontId="9" fillId="0" borderId="0" xfId="0" applyNumberFormat="1" applyFont="1" applyFill="1" applyBorder="1" applyAlignment="1">
      <alignment horizontal="justify" vertical="top"/>
    </xf>
    <xf numFmtId="4" fontId="8" fillId="0" borderId="0" xfId="0" applyNumberFormat="1" applyFont="1" applyFill="1" applyBorder="1" applyAlignment="1" applyProtection="1">
      <alignment horizontal="left" vertical="top"/>
      <protection locked="0"/>
    </xf>
    <xf numFmtId="4" fontId="37" fillId="0" borderId="0" xfId="0" applyNumberFormat="1" applyFont="1" applyFill="1" applyBorder="1" applyAlignment="1" applyProtection="1">
      <alignment horizontal="left" vertical="top"/>
      <protection locked="0"/>
    </xf>
    <xf numFmtId="0" fontId="8" fillId="0" borderId="0" xfId="0" applyFont="1" applyFill="1" applyBorder="1" applyAlignment="1">
      <alignment horizontal="right" vertical="top"/>
    </xf>
    <xf numFmtId="4" fontId="8" fillId="0" borderId="0" xfId="0" applyNumberFormat="1" applyFont="1" applyFill="1" applyBorder="1" applyAlignment="1">
      <alignment horizontal="center" vertical="top"/>
    </xf>
    <xf numFmtId="0" fontId="8" fillId="0" borderId="0" xfId="0" applyFont="1" applyFill="1" applyBorder="1" applyAlignment="1">
      <alignment horizontal="left" vertical="top"/>
    </xf>
    <xf numFmtId="0" fontId="7" fillId="0" borderId="1" xfId="0" applyFont="1" applyFill="1" applyBorder="1" applyAlignment="1">
      <alignment horizontal="right"/>
    </xf>
    <xf numFmtId="2" fontId="8" fillId="0" borderId="1" xfId="0" applyNumberFormat="1" applyFont="1" applyFill="1" applyBorder="1" applyAlignment="1">
      <alignment horizontal="right"/>
    </xf>
    <xf numFmtId="0" fontId="7" fillId="0" borderId="0" xfId="0" applyFont="1" applyFill="1" applyBorder="1" applyAlignment="1">
      <alignment horizontal="right"/>
    </xf>
    <xf numFmtId="0" fontId="9" fillId="0" borderId="0" xfId="0" applyFont="1" applyFill="1"/>
    <xf numFmtId="0" fontId="8" fillId="0" borderId="0" xfId="0" applyFont="1" applyFill="1"/>
    <xf numFmtId="0" fontId="4" fillId="0" borderId="0" xfId="0" applyFont="1" applyFill="1" applyBorder="1" applyAlignment="1" applyProtection="1">
      <alignment horizontal="right" vertical="top"/>
      <protection locked="0"/>
    </xf>
    <xf numFmtId="0" fontId="4" fillId="0" borderId="0" xfId="0" applyFont="1" applyFill="1" applyBorder="1" applyAlignment="1" applyProtection="1">
      <alignment horizontal="right"/>
      <protection locked="0"/>
    </xf>
    <xf numFmtId="4" fontId="4" fillId="0" borderId="0" xfId="0" applyNumberFormat="1" applyFont="1" applyFill="1" applyBorder="1" applyAlignment="1" applyProtection="1">
      <alignment horizontal="right"/>
      <protection locked="0"/>
    </xf>
    <xf numFmtId="0" fontId="9" fillId="0" borderId="0" xfId="0" applyFont="1" applyFill="1" applyBorder="1" applyProtection="1">
      <protection locked="0"/>
    </xf>
    <xf numFmtId="0" fontId="4" fillId="0" borderId="0" xfId="0" applyFont="1" applyFill="1" applyBorder="1" applyProtection="1">
      <protection locked="0"/>
    </xf>
    <xf numFmtId="4" fontId="8" fillId="0" borderId="0" xfId="0" applyNumberFormat="1" applyFont="1" applyFill="1" applyBorder="1" applyAlignment="1" applyProtection="1">
      <alignment horizontal="right"/>
      <protection locked="0"/>
    </xf>
    <xf numFmtId="0" fontId="8" fillId="0" borderId="0" xfId="0" applyFont="1" applyFill="1" applyBorder="1" applyAlignment="1" applyProtection="1">
      <alignment horizontal="center"/>
      <protection locked="0"/>
    </xf>
    <xf numFmtId="0" fontId="4" fillId="0" borderId="0" xfId="0" applyFont="1" applyFill="1" applyAlignment="1" applyProtection="1">
      <alignment horizontal="justify" vertical="top" wrapText="1"/>
      <protection locked="0"/>
    </xf>
    <xf numFmtId="4" fontId="33" fillId="0" borderId="0" xfId="0" applyNumberFormat="1" applyFont="1" applyFill="1" applyBorder="1" applyAlignment="1">
      <alignment wrapText="1"/>
    </xf>
    <xf numFmtId="4" fontId="12" fillId="0" borderId="0" xfId="0" applyNumberFormat="1" applyFont="1" applyFill="1" applyBorder="1" applyAlignment="1">
      <alignment wrapText="1"/>
    </xf>
    <xf numFmtId="0" fontId="12" fillId="0" borderId="0" xfId="0" applyFont="1" applyFill="1" applyBorder="1" applyAlignment="1">
      <alignment horizontal="left"/>
    </xf>
    <xf numFmtId="2" fontId="8" fillId="0" borderId="0" xfId="0" applyNumberFormat="1" applyFont="1" applyFill="1" applyBorder="1" applyAlignment="1">
      <alignment horizontal="right" vertical="top"/>
    </xf>
    <xf numFmtId="0" fontId="8" fillId="0" borderId="0" xfId="0" applyFont="1" applyFill="1" applyBorder="1"/>
    <xf numFmtId="2" fontId="7" fillId="0" borderId="0" xfId="0" applyNumberFormat="1" applyFont="1" applyFill="1" applyBorder="1"/>
    <xf numFmtId="0" fontId="4" fillId="0" borderId="0" xfId="0" applyFont="1" applyFill="1" applyBorder="1" applyAlignment="1">
      <alignment horizontal="justify" vertical="justify"/>
    </xf>
    <xf numFmtId="4" fontId="8" fillId="0" borderId="1" xfId="4" applyNumberFormat="1" applyFont="1" applyFill="1" applyBorder="1" applyAlignment="1">
      <alignment wrapText="1"/>
    </xf>
    <xf numFmtId="2" fontId="51" fillId="0" borderId="0" xfId="0" applyNumberFormat="1" applyFont="1" applyFill="1"/>
    <xf numFmtId="4" fontId="12" fillId="0" borderId="0" xfId="4" applyNumberFormat="1" applyFont="1" applyFill="1" applyBorder="1" applyAlignment="1">
      <alignment horizontal="center"/>
    </xf>
    <xf numFmtId="2" fontId="4" fillId="0" borderId="0" xfId="0" applyNumberFormat="1" applyFont="1" applyFill="1" applyBorder="1" applyAlignment="1">
      <alignment horizontal="justify"/>
    </xf>
    <xf numFmtId="4" fontId="12" fillId="0" borderId="0" xfId="4" applyNumberFormat="1" applyFont="1" applyFill="1" applyBorder="1" applyAlignment="1">
      <alignment horizontal="right" wrapText="1"/>
    </xf>
    <xf numFmtId="4" fontId="15" fillId="0" borderId="1" xfId="4" applyNumberFormat="1" applyFont="1" applyFill="1" applyBorder="1" applyAlignment="1"/>
    <xf numFmtId="0" fontId="3" fillId="0" borderId="0" xfId="0" applyFont="1" applyFill="1" applyBorder="1" applyAlignment="1">
      <alignment horizontal="center"/>
    </xf>
    <xf numFmtId="4" fontId="17" fillId="0" borderId="0" xfId="0" applyNumberFormat="1" applyFont="1" applyFill="1" applyBorder="1" applyAlignment="1">
      <alignment horizontal="center"/>
    </xf>
    <xf numFmtId="0" fontId="17" fillId="0" borderId="0" xfId="0" applyFont="1" applyFill="1" applyBorder="1" applyAlignment="1">
      <alignment horizontal="left" vertical="top" wrapText="1"/>
    </xf>
    <xf numFmtId="0" fontId="20" fillId="0" borderId="0" xfId="0" applyFont="1" applyFill="1" applyBorder="1" applyAlignment="1">
      <alignment horizontal="center"/>
    </xf>
    <xf numFmtId="0" fontId="17" fillId="0" borderId="1" xfId="0" applyFont="1" applyFill="1" applyBorder="1" applyAlignment="1">
      <alignment horizontal="justify" vertical="top"/>
    </xf>
    <xf numFmtId="0" fontId="17" fillId="0" borderId="1" xfId="0" applyFont="1" applyFill="1" applyBorder="1" applyAlignment="1">
      <alignment horizontal="left" vertical="top" wrapText="1"/>
    </xf>
    <xf numFmtId="0" fontId="17" fillId="0" borderId="7" xfId="0" applyFont="1" applyFill="1" applyBorder="1" applyAlignment="1">
      <alignment horizontal="justify" vertical="top"/>
    </xf>
    <xf numFmtId="0" fontId="17" fillId="0" borderId="7" xfId="0" applyFont="1" applyFill="1" applyBorder="1" applyAlignment="1">
      <alignment horizontal="left" vertical="top" wrapText="1"/>
    </xf>
    <xf numFmtId="0" fontId="17" fillId="0" borderId="8" xfId="0" applyFont="1" applyFill="1" applyBorder="1" applyAlignment="1">
      <alignment horizontal="center"/>
    </xf>
    <xf numFmtId="4" fontId="17" fillId="0" borderId="8" xfId="4" applyNumberFormat="1" applyFont="1" applyFill="1" applyBorder="1" applyAlignment="1"/>
    <xf numFmtId="4" fontId="4" fillId="0" borderId="9" xfId="4" applyNumberFormat="1" applyFont="1" applyFill="1" applyBorder="1" applyAlignment="1"/>
    <xf numFmtId="0" fontId="15" fillId="0" borderId="0" xfId="0" applyFont="1" applyFill="1" applyBorder="1" applyAlignment="1">
      <alignment horizontal="justify" vertical="top" wrapText="1"/>
    </xf>
    <xf numFmtId="2" fontId="18" fillId="0" borderId="0" xfId="0" applyNumberFormat="1" applyFont="1"/>
    <xf numFmtId="2" fontId="8" fillId="5" borderId="0" xfId="0" applyNumberFormat="1" applyFont="1" applyFill="1" applyBorder="1" applyAlignment="1">
      <alignment horizontal="justify"/>
    </xf>
    <xf numFmtId="2" fontId="7" fillId="6" borderId="0" xfId="0" applyNumberFormat="1" applyFont="1" applyFill="1"/>
    <xf numFmtId="4" fontId="7" fillId="0" borderId="0" xfId="4" applyNumberFormat="1" applyFont="1" applyFill="1" applyBorder="1" applyAlignment="1">
      <alignment horizontal="center" wrapText="1"/>
    </xf>
    <xf numFmtId="4" fontId="7" fillId="4" borderId="1" xfId="4" applyNumberFormat="1" applyFont="1" applyFill="1" applyBorder="1" applyAlignment="1">
      <alignment horizontal="right" wrapText="1"/>
    </xf>
    <xf numFmtId="4" fontId="7" fillId="4" borderId="1" xfId="0" applyNumberFormat="1" applyFont="1" applyFill="1" applyBorder="1" applyAlignment="1">
      <alignment horizontal="right"/>
    </xf>
    <xf numFmtId="0" fontId="9" fillId="2" borderId="0" xfId="0" applyFont="1" applyFill="1" applyBorder="1" applyAlignment="1">
      <alignment horizontal="justify"/>
    </xf>
    <xf numFmtId="4" fontId="7" fillId="5" borderId="1" xfId="4" applyNumberFormat="1" applyFont="1" applyFill="1" applyBorder="1" applyAlignment="1">
      <alignment horizontal="right" wrapText="1"/>
    </xf>
    <xf numFmtId="0" fontId="4" fillId="5" borderId="0" xfId="0" applyFont="1" applyFill="1" applyBorder="1" applyAlignment="1">
      <alignment horizontal="justify" vertical="center"/>
    </xf>
    <xf numFmtId="0" fontId="28" fillId="5" borderId="0" xfId="0" applyFont="1" applyFill="1" applyBorder="1" applyAlignment="1">
      <alignment horizontal="justify" vertical="center"/>
    </xf>
    <xf numFmtId="0" fontId="26" fillId="5" borderId="0" xfId="0" applyFont="1" applyFill="1" applyBorder="1" applyAlignment="1">
      <alignment horizontal="justify" vertical="center"/>
    </xf>
    <xf numFmtId="0" fontId="12" fillId="3" borderId="0" xfId="0" applyFont="1" applyFill="1" applyBorder="1" applyAlignment="1">
      <alignment horizontal="center" vertical="center"/>
    </xf>
    <xf numFmtId="0" fontId="12" fillId="3" borderId="0" xfId="0" applyFont="1" applyFill="1" applyBorder="1" applyAlignment="1">
      <alignment horizontal="left" vertical="center"/>
    </xf>
    <xf numFmtId="2" fontId="35" fillId="0" borderId="0" xfId="0" applyNumberFormat="1" applyFont="1" applyFill="1" applyBorder="1"/>
    <xf numFmtId="2" fontId="53" fillId="0" borderId="0" xfId="0" applyNumberFormat="1" applyFont="1" applyFill="1" applyBorder="1"/>
    <xf numFmtId="2" fontId="48" fillId="0" borderId="0" xfId="0" applyNumberFormat="1" applyFont="1" applyFill="1" applyBorder="1"/>
    <xf numFmtId="4" fontId="7" fillId="0" borderId="0" xfId="0" applyNumberFormat="1" applyFont="1" applyFill="1" applyBorder="1"/>
    <xf numFmtId="4" fontId="4" fillId="0" borderId="0" xfId="0" applyNumberFormat="1" applyFont="1" applyFill="1" applyBorder="1" applyAlignment="1">
      <alignment horizontal="left"/>
    </xf>
    <xf numFmtId="4" fontId="19" fillId="0" borderId="0" xfId="0" applyNumberFormat="1" applyFont="1" applyFill="1" applyBorder="1" applyAlignment="1">
      <alignment wrapText="1"/>
    </xf>
    <xf numFmtId="2" fontId="7" fillId="7" borderId="0" xfId="0" applyNumberFormat="1" applyFont="1" applyFill="1" applyBorder="1" applyAlignment="1">
      <alignment horizontal="right" vertical="top"/>
    </xf>
    <xf numFmtId="4" fontId="8" fillId="7" borderId="0" xfId="0" applyNumberFormat="1" applyFont="1" applyFill="1" applyBorder="1" applyAlignment="1">
      <alignment horizontal="center" vertical="top"/>
    </xf>
    <xf numFmtId="0" fontId="4" fillId="7" borderId="0" xfId="0" applyFont="1" applyFill="1" applyBorder="1" applyAlignment="1">
      <alignment horizontal="right" vertical="top"/>
    </xf>
    <xf numFmtId="168" fontId="57" fillId="0" borderId="0" xfId="0" applyNumberFormat="1" applyFont="1" applyFill="1" applyBorder="1" applyAlignment="1">
      <alignment horizontal="right"/>
    </xf>
    <xf numFmtId="2" fontId="54" fillId="0" borderId="0" xfId="0" applyNumberFormat="1" applyFont="1" applyFill="1" applyBorder="1"/>
    <xf numFmtId="0" fontId="4" fillId="0" borderId="0" xfId="0" applyFont="1" applyFill="1" applyAlignment="1">
      <alignment horizontal="justify" vertical="justify"/>
    </xf>
    <xf numFmtId="4" fontId="9" fillId="0" borderId="0" xfId="0" applyNumberFormat="1" applyFont="1" applyFill="1" applyAlignment="1">
      <alignment horizontal="right"/>
    </xf>
    <xf numFmtId="0" fontId="9" fillId="0" borderId="0" xfId="0" applyFont="1" applyFill="1" applyAlignment="1">
      <alignment horizontal="justify"/>
    </xf>
    <xf numFmtId="2" fontId="17" fillId="0" borderId="1" xfId="0" applyNumberFormat="1" applyFont="1" applyFill="1" applyBorder="1"/>
    <xf numFmtId="4" fontId="7" fillId="7" borderId="0" xfId="4" applyNumberFormat="1" applyFont="1" applyFill="1" applyBorder="1" applyAlignment="1">
      <alignment horizontal="right" wrapText="1"/>
    </xf>
    <xf numFmtId="4" fontId="7" fillId="7" borderId="0" xfId="0" applyNumberFormat="1" applyFont="1" applyFill="1" applyBorder="1" applyAlignment="1">
      <alignment horizontal="right"/>
    </xf>
    <xf numFmtId="4" fontId="17" fillId="0" borderId="1" xfId="0" applyNumberFormat="1" applyFont="1" applyFill="1" applyBorder="1" applyAlignment="1">
      <alignment horizontal="right"/>
    </xf>
    <xf numFmtId="4" fontId="17" fillId="0" borderId="7" xfId="0" applyNumberFormat="1" applyFont="1" applyFill="1" applyBorder="1" applyAlignment="1">
      <alignment horizontal="right"/>
    </xf>
    <xf numFmtId="4" fontId="15" fillId="0" borderId="4" xfId="0" applyNumberFormat="1" applyFont="1" applyFill="1" applyBorder="1" applyAlignment="1">
      <alignment horizontal="right"/>
    </xf>
    <xf numFmtId="4" fontId="15" fillId="0" borderId="1" xfId="0" applyNumberFormat="1" applyFont="1" applyFill="1" applyBorder="1" applyAlignment="1">
      <alignment horizontal="right"/>
    </xf>
    <xf numFmtId="0" fontId="9" fillId="0" borderId="0" xfId="0" applyFont="1" applyFill="1" applyBorder="1" applyAlignment="1">
      <alignment horizontal="center"/>
    </xf>
    <xf numFmtId="0" fontId="7" fillId="0" borderId="0" xfId="0" applyFont="1" applyFill="1" applyAlignment="1">
      <alignment horizontal="justify" vertical="top" wrapText="1"/>
    </xf>
    <xf numFmtId="0" fontId="7" fillId="0" borderId="0" xfId="0" applyFont="1" applyFill="1" applyAlignment="1">
      <alignment horizontal="justify" vertical="justify"/>
    </xf>
    <xf numFmtId="0" fontId="7" fillId="0" borderId="0" xfId="0" applyFont="1" applyFill="1" applyAlignment="1">
      <alignment horizontal="justify"/>
    </xf>
    <xf numFmtId="0" fontId="7" fillId="0" borderId="0" xfId="0" applyNumberFormat="1" applyFont="1" applyFill="1" applyBorder="1" applyAlignment="1">
      <alignment horizontal="justify" vertical="top" wrapText="1"/>
    </xf>
    <xf numFmtId="0" fontId="58" fillId="0" borderId="0" xfId="0" applyFont="1" applyFill="1" applyBorder="1" applyAlignment="1">
      <alignment horizontal="left" vertical="top"/>
    </xf>
    <xf numFmtId="0" fontId="4" fillId="11" borderId="0" xfId="0" applyFont="1" applyFill="1" applyBorder="1" applyAlignment="1">
      <alignment horizontal="justify"/>
    </xf>
    <xf numFmtId="0" fontId="61" fillId="0" borderId="0" xfId="0" applyFont="1" applyFill="1" applyBorder="1" applyAlignment="1">
      <alignment horizontal="justify"/>
    </xf>
    <xf numFmtId="0" fontId="61" fillId="9" borderId="0" xfId="0" applyFont="1" applyFill="1" applyBorder="1" applyAlignment="1">
      <alignment horizontal="justify"/>
    </xf>
    <xf numFmtId="2" fontId="60" fillId="9" borderId="0" xfId="0" applyNumberFormat="1" applyFont="1" applyFill="1" applyBorder="1" applyAlignment="1">
      <alignment horizontal="right"/>
    </xf>
    <xf numFmtId="0" fontId="60" fillId="9" borderId="0" xfId="0" applyFont="1" applyFill="1" applyBorder="1" applyAlignment="1">
      <alignment horizontal="left"/>
    </xf>
    <xf numFmtId="0" fontId="61" fillId="0" borderId="0" xfId="0" applyFont="1" applyFill="1" applyBorder="1" applyAlignment="1">
      <alignment horizontal="left" vertical="top"/>
    </xf>
    <xf numFmtId="0" fontId="60" fillId="0" borderId="0" xfId="0" applyFont="1" applyFill="1" applyBorder="1" applyAlignment="1">
      <alignment horizontal="justify" vertical="top" wrapText="1"/>
    </xf>
    <xf numFmtId="4" fontId="61" fillId="0" borderId="0" xfId="4" applyNumberFormat="1" applyFont="1" applyFill="1" applyBorder="1" applyAlignment="1">
      <alignment horizontal="center"/>
    </xf>
    <xf numFmtId="4" fontId="61" fillId="0" borderId="0" xfId="4" applyNumberFormat="1" applyFont="1" applyFill="1" applyBorder="1" applyAlignment="1">
      <alignment horizontal="right"/>
    </xf>
    <xf numFmtId="0" fontId="61" fillId="0" borderId="0" xfId="0" applyFont="1" applyFill="1" applyBorder="1" applyAlignment="1">
      <alignment horizontal="center"/>
    </xf>
    <xf numFmtId="0" fontId="61" fillId="0" borderId="0" xfId="0" applyFont="1" applyFill="1" applyBorder="1" applyAlignment="1">
      <alignment horizontal="left" vertical="top" wrapText="1"/>
    </xf>
    <xf numFmtId="4" fontId="60" fillId="0" borderId="0" xfId="4" applyNumberFormat="1" applyFont="1" applyFill="1" applyBorder="1" applyAlignment="1">
      <alignment horizontal="left"/>
    </xf>
    <xf numFmtId="4" fontId="60" fillId="0" borderId="0" xfId="4" applyNumberFormat="1" applyFont="1" applyFill="1" applyBorder="1" applyAlignment="1">
      <alignment horizontal="right"/>
    </xf>
    <xf numFmtId="0" fontId="60" fillId="0" borderId="0" xfId="0" applyFont="1" applyFill="1" applyBorder="1" applyAlignment="1">
      <alignment horizontal="justify"/>
    </xf>
    <xf numFmtId="0" fontId="61" fillId="0" borderId="0" xfId="0" applyFont="1" applyFill="1" applyBorder="1" applyAlignment="1">
      <alignment horizontal="justify" vertical="top" wrapText="1"/>
    </xf>
    <xf numFmtId="4" fontId="59" fillId="0" borderId="0" xfId="0" applyNumberFormat="1" applyFont="1" applyFill="1" applyBorder="1"/>
    <xf numFmtId="0" fontId="62" fillId="0" borderId="0" xfId="0" applyFont="1" applyFill="1" applyBorder="1" applyAlignment="1">
      <alignment horizontal="justify"/>
    </xf>
    <xf numFmtId="0" fontId="61" fillId="10" borderId="0" xfId="0" applyFont="1" applyFill="1" applyBorder="1" applyAlignment="1">
      <alignment horizontal="justify"/>
    </xf>
    <xf numFmtId="0" fontId="5" fillId="0" borderId="0" xfId="0" applyFont="1" applyFill="1" applyBorder="1" applyAlignment="1">
      <alignment horizontal="left" vertical="center"/>
    </xf>
    <xf numFmtId="0" fontId="64" fillId="0" borderId="1" xfId="0" applyFont="1" applyFill="1" applyBorder="1" applyAlignment="1">
      <alignment horizontal="center" vertical="center" wrapText="1"/>
    </xf>
    <xf numFmtId="0" fontId="5" fillId="0" borderId="6" xfId="0" applyFont="1" applyFill="1" applyBorder="1" applyAlignment="1">
      <alignment horizontal="left" vertical="center"/>
    </xf>
    <xf numFmtId="0" fontId="64" fillId="0" borderId="0" xfId="0" applyFont="1" applyFill="1" applyBorder="1" applyAlignment="1">
      <alignment horizontal="center" vertical="center"/>
    </xf>
    <xf numFmtId="0" fontId="64" fillId="0" borderId="0" xfId="0" applyFont="1" applyFill="1" applyBorder="1" applyAlignment="1">
      <alignment horizontal="center" vertical="center" wrapText="1"/>
    </xf>
    <xf numFmtId="0" fontId="65" fillId="0" borderId="0" xfId="0" applyFont="1" applyFill="1" applyBorder="1" applyAlignment="1">
      <alignment horizontal="justify"/>
    </xf>
    <xf numFmtId="9" fontId="65" fillId="0" borderId="0" xfId="0" applyNumberFormat="1" applyFont="1" applyFill="1" applyBorder="1" applyAlignment="1">
      <alignment horizontal="center"/>
    </xf>
    <xf numFmtId="0" fontId="65" fillId="0" borderId="0" xfId="0" applyFont="1" applyFill="1" applyBorder="1" applyAlignment="1">
      <alignment horizontal="center"/>
    </xf>
    <xf numFmtId="4" fontId="65" fillId="0" borderId="0" xfId="4" applyNumberFormat="1" applyFont="1" applyFill="1" applyBorder="1" applyAlignment="1">
      <alignment horizontal="right"/>
    </xf>
    <xf numFmtId="0" fontId="68" fillId="0" borderId="0" xfId="0" applyFont="1" applyFill="1"/>
    <xf numFmtId="0" fontId="59" fillId="0" borderId="0" xfId="0" applyFont="1" applyFill="1"/>
    <xf numFmtId="0" fontId="61" fillId="0" borderId="0" xfId="0" applyNumberFormat="1" applyFont="1" applyFill="1" applyBorder="1" applyAlignment="1">
      <alignment horizontal="left" vertical="top"/>
    </xf>
    <xf numFmtId="3" fontId="61" fillId="0" borderId="0" xfId="4" applyNumberFormat="1" applyFont="1" applyFill="1" applyBorder="1" applyAlignment="1">
      <alignment horizontal="right"/>
    </xf>
    <xf numFmtId="4" fontId="60" fillId="0" borderId="0" xfId="4" applyNumberFormat="1" applyFont="1" applyFill="1" applyBorder="1" applyAlignment="1">
      <alignment horizontal="right" wrapText="1"/>
    </xf>
    <xf numFmtId="4" fontId="60" fillId="0" borderId="0" xfId="0" applyNumberFormat="1" applyFont="1" applyFill="1" applyBorder="1" applyAlignment="1">
      <alignment horizontal="right"/>
    </xf>
    <xf numFmtId="4" fontId="60" fillId="0" borderId="0" xfId="4" applyNumberFormat="1" applyFont="1" applyFill="1" applyBorder="1" applyAlignment="1">
      <alignment horizontal="justify"/>
    </xf>
    <xf numFmtId="0" fontId="61" fillId="5" borderId="0" xfId="0" applyFont="1" applyFill="1" applyBorder="1" applyAlignment="1">
      <alignment horizontal="justify"/>
    </xf>
    <xf numFmtId="4" fontId="7" fillId="10" borderId="1" xfId="0" applyNumberFormat="1" applyFont="1" applyFill="1" applyBorder="1" applyAlignment="1">
      <alignment horizontal="right"/>
    </xf>
    <xf numFmtId="4" fontId="37" fillId="0" borderId="0" xfId="0" applyNumberFormat="1" applyFont="1" applyFill="1" applyBorder="1" applyAlignment="1" applyProtection="1">
      <alignment horizontal="center" vertical="top"/>
      <protection locked="0"/>
    </xf>
    <xf numFmtId="165" fontId="61" fillId="0" borderId="0" xfId="4" applyNumberFormat="1" applyFont="1" applyFill="1" applyBorder="1" applyAlignment="1"/>
    <xf numFmtId="38" fontId="61" fillId="0" borderId="0" xfId="4" applyNumberFormat="1" applyFont="1" applyFill="1" applyBorder="1" applyAlignment="1">
      <alignment horizontal="right"/>
    </xf>
    <xf numFmtId="0" fontId="61" fillId="0" borderId="0" xfId="0" applyFont="1" applyFill="1" applyBorder="1" applyAlignment="1">
      <alignment horizontal="center" vertical="center"/>
    </xf>
    <xf numFmtId="0" fontId="61" fillId="0" borderId="0" xfId="0" applyFont="1" applyFill="1" applyBorder="1" applyAlignment="1">
      <alignment horizontal="left" vertical="center"/>
    </xf>
    <xf numFmtId="168" fontId="61" fillId="0" borderId="0" xfId="0" applyNumberFormat="1" applyFont="1" applyFill="1" applyBorder="1" applyAlignment="1">
      <alignment horizontal="right" vertical="top"/>
    </xf>
    <xf numFmtId="0" fontId="61" fillId="5" borderId="0" xfId="0" applyFont="1" applyFill="1" applyBorder="1"/>
    <xf numFmtId="168" fontId="61" fillId="0" borderId="0" xfId="0" applyNumberFormat="1" applyFont="1" applyFill="1" applyBorder="1" applyAlignment="1">
      <alignment horizontal="right"/>
    </xf>
    <xf numFmtId="0" fontId="61" fillId="5" borderId="0" xfId="0" applyFont="1" applyFill="1" applyBorder="1" applyAlignment="1">
      <alignment horizontal="left" vertical="center"/>
    </xf>
    <xf numFmtId="0" fontId="61" fillId="0" borderId="0" xfId="0" applyFont="1" applyFill="1" applyAlignment="1">
      <alignment horizontal="left" vertical="top"/>
    </xf>
    <xf numFmtId="4" fontId="61" fillId="0" borderId="0" xfId="0" applyNumberFormat="1" applyFont="1" applyFill="1" applyBorder="1"/>
    <xf numFmtId="165" fontId="61" fillId="0" borderId="0" xfId="0" applyNumberFormat="1" applyFont="1" applyFill="1" applyBorder="1"/>
    <xf numFmtId="4" fontId="60" fillId="0" borderId="0" xfId="4" applyNumberFormat="1" applyFont="1" applyFill="1" applyBorder="1" applyAlignment="1">
      <alignment horizontal="center" wrapText="1"/>
    </xf>
    <xf numFmtId="4" fontId="60" fillId="0" borderId="0" xfId="4" applyNumberFormat="1" applyFont="1" applyFill="1" applyBorder="1" applyAlignment="1">
      <alignment wrapText="1"/>
    </xf>
    <xf numFmtId="0" fontId="61" fillId="0" borderId="0" xfId="0" applyFont="1" applyFill="1"/>
    <xf numFmtId="4" fontId="60" fillId="0" borderId="0" xfId="0" applyNumberFormat="1" applyFont="1" applyFill="1" applyBorder="1"/>
    <xf numFmtId="0" fontId="61" fillId="5" borderId="0" xfId="0" applyFont="1" applyFill="1"/>
    <xf numFmtId="0" fontId="60" fillId="5" borderId="0" xfId="0" applyFont="1" applyFill="1"/>
    <xf numFmtId="0" fontId="61" fillId="0" borderId="0" xfId="0" applyFont="1"/>
    <xf numFmtId="164" fontId="61" fillId="0" borderId="0" xfId="0" applyNumberFormat="1" applyFont="1" applyBorder="1"/>
    <xf numFmtId="165" fontId="71" fillId="0" borderId="0" xfId="4" applyNumberFormat="1" applyFont="1" applyFill="1" applyBorder="1" applyAlignment="1">
      <alignment horizontal="center"/>
    </xf>
    <xf numFmtId="4" fontId="8" fillId="10" borderId="1" xfId="4" applyNumberFormat="1" applyFont="1" applyFill="1" applyBorder="1" applyAlignment="1">
      <alignment horizontal="right" wrapText="1"/>
    </xf>
    <xf numFmtId="4" fontId="25" fillId="10" borderId="1" xfId="4" applyNumberFormat="1" applyFont="1" applyFill="1" applyBorder="1" applyAlignment="1">
      <alignment horizontal="right" wrapText="1"/>
    </xf>
    <xf numFmtId="4" fontId="12" fillId="10" borderId="1" xfId="0" applyNumberFormat="1" applyFont="1" applyFill="1" applyBorder="1" applyAlignment="1">
      <alignment horizontal="right"/>
    </xf>
    <xf numFmtId="0" fontId="4" fillId="10" borderId="0" xfId="0" applyFont="1" applyFill="1"/>
    <xf numFmtId="4" fontId="4" fillId="10" borderId="1" xfId="0" applyNumberFormat="1" applyFont="1" applyFill="1" applyBorder="1" applyAlignment="1">
      <alignment horizontal="right"/>
    </xf>
    <xf numFmtId="4" fontId="57" fillId="10" borderId="0" xfId="4" applyNumberFormat="1" applyFont="1" applyFill="1" applyBorder="1" applyAlignment="1">
      <alignment horizontal="right" wrapText="1"/>
    </xf>
    <xf numFmtId="4" fontId="57" fillId="10" borderId="0" xfId="0" applyNumberFormat="1" applyFont="1" applyFill="1" applyBorder="1" applyAlignment="1">
      <alignment horizontal="right"/>
    </xf>
    <xf numFmtId="0" fontId="9" fillId="10" borderId="0" xfId="0" applyFont="1" applyFill="1"/>
    <xf numFmtId="4" fontId="60" fillId="10" borderId="0" xfId="4" applyNumberFormat="1" applyFont="1" applyFill="1" applyBorder="1" applyAlignment="1">
      <alignment horizontal="right" wrapText="1"/>
    </xf>
    <xf numFmtId="4" fontId="60" fillId="10" borderId="0" xfId="0" applyNumberFormat="1" applyFont="1" applyFill="1" applyBorder="1" applyAlignment="1">
      <alignment horizontal="right"/>
    </xf>
    <xf numFmtId="0" fontId="61" fillId="10" borderId="0" xfId="0" applyFont="1" applyFill="1"/>
    <xf numFmtId="0" fontId="28" fillId="11" borderId="0" xfId="0" applyFont="1" applyFill="1" applyBorder="1" applyAlignment="1">
      <alignment horizontal="justify"/>
    </xf>
    <xf numFmtId="0" fontId="26" fillId="11" borderId="0" xfId="0" applyFont="1" applyFill="1" applyBorder="1" applyAlignment="1">
      <alignment horizontal="justify"/>
    </xf>
    <xf numFmtId="0" fontId="61" fillId="10" borderId="0" xfId="0" applyFont="1" applyFill="1" applyBorder="1"/>
    <xf numFmtId="2" fontId="61" fillId="10" borderId="0" xfId="0" applyNumberFormat="1" applyFont="1" applyFill="1" applyBorder="1"/>
    <xf numFmtId="4" fontId="60" fillId="10" borderId="0" xfId="4" applyNumberFormat="1" applyFont="1" applyFill="1" applyBorder="1" applyAlignment="1">
      <alignment horizontal="center" wrapText="1"/>
    </xf>
    <xf numFmtId="4" fontId="4" fillId="10" borderId="0" xfId="4" applyNumberFormat="1" applyFont="1" applyFill="1" applyBorder="1" applyAlignment="1">
      <alignment horizontal="right"/>
    </xf>
    <xf numFmtId="0" fontId="4" fillId="10" borderId="0" xfId="0" applyFont="1" applyFill="1" applyBorder="1" applyAlignment="1">
      <alignment horizontal="justify"/>
    </xf>
    <xf numFmtId="4" fontId="8" fillId="10" borderId="0" xfId="4" applyNumberFormat="1" applyFont="1" applyFill="1" applyBorder="1" applyAlignment="1">
      <alignment horizontal="right" wrapText="1"/>
    </xf>
    <xf numFmtId="0" fontId="9" fillId="10" borderId="0" xfId="0" applyFont="1" applyFill="1" applyBorder="1" applyAlignment="1">
      <alignment horizontal="justify"/>
    </xf>
    <xf numFmtId="0" fontId="8" fillId="0" borderId="0" xfId="0" applyFont="1" applyFill="1" applyBorder="1" applyAlignment="1">
      <alignment wrapText="1"/>
    </xf>
    <xf numFmtId="0" fontId="8" fillId="0" borderId="0" xfId="0" applyFont="1" applyFill="1" applyBorder="1" applyAlignment="1">
      <alignment horizontal="center" wrapText="1"/>
    </xf>
    <xf numFmtId="4" fontId="12" fillId="10" borderId="1" xfId="4" applyNumberFormat="1" applyFont="1" applyFill="1" applyBorder="1" applyAlignment="1">
      <alignment horizontal="right" wrapText="1"/>
    </xf>
    <xf numFmtId="4" fontId="8" fillId="10" borderId="1" xfId="4" applyNumberFormat="1" applyFont="1" applyFill="1" applyBorder="1" applyAlignment="1">
      <alignment horizontal="center" wrapText="1"/>
    </xf>
    <xf numFmtId="4" fontId="8" fillId="10" borderId="0" xfId="4" applyNumberFormat="1" applyFont="1" applyFill="1" applyBorder="1" applyAlignment="1">
      <alignment wrapText="1"/>
    </xf>
    <xf numFmtId="2" fontId="4" fillId="10" borderId="0" xfId="0" applyNumberFormat="1" applyFont="1" applyFill="1" applyBorder="1" applyAlignment="1">
      <alignment horizontal="right"/>
    </xf>
    <xf numFmtId="40" fontId="60" fillId="0" borderId="0" xfId="4" applyFont="1" applyFill="1" applyBorder="1" applyAlignment="1">
      <alignment horizontal="center"/>
    </xf>
    <xf numFmtId="0" fontId="4" fillId="10" borderId="0" xfId="0" applyFont="1" applyFill="1" applyBorder="1" applyAlignment="1">
      <alignment horizontal="right"/>
    </xf>
    <xf numFmtId="0" fontId="7" fillId="10" borderId="0" xfId="0" applyFont="1" applyFill="1" applyBorder="1" applyAlignment="1">
      <alignment horizontal="justify"/>
    </xf>
    <xf numFmtId="4" fontId="4" fillId="10" borderId="1" xfId="4" applyNumberFormat="1" applyFont="1" applyFill="1" applyBorder="1" applyAlignment="1">
      <alignment horizontal="right" wrapText="1"/>
    </xf>
    <xf numFmtId="4" fontId="8" fillId="10" borderId="1" xfId="4" applyNumberFormat="1" applyFont="1" applyFill="1" applyBorder="1" applyAlignment="1">
      <alignment horizontal="left"/>
    </xf>
    <xf numFmtId="2" fontId="8" fillId="10" borderId="0" xfId="0" applyNumberFormat="1" applyFont="1" applyFill="1"/>
    <xf numFmtId="0" fontId="42" fillId="10" borderId="0" xfId="0" applyFont="1" applyFill="1"/>
    <xf numFmtId="4" fontId="12" fillId="10" borderId="0" xfId="4" applyNumberFormat="1" applyFont="1" applyFill="1" applyBorder="1" applyAlignment="1">
      <alignment horizontal="center"/>
    </xf>
    <xf numFmtId="4" fontId="12" fillId="10" borderId="0" xfId="4" applyNumberFormat="1" applyFont="1" applyFill="1" applyBorder="1" applyAlignment="1">
      <alignment horizontal="center" wrapText="1"/>
    </xf>
    <xf numFmtId="166" fontId="35" fillId="10" borderId="1" xfId="3" applyNumberFormat="1" applyFont="1" applyFill="1" applyBorder="1"/>
    <xf numFmtId="166" fontId="35" fillId="10" borderId="0" xfId="3" applyNumberFormat="1" applyFont="1" applyFill="1" applyBorder="1"/>
    <xf numFmtId="2" fontId="8" fillId="10" borderId="0" xfId="0" applyNumberFormat="1" applyFont="1" applyFill="1" applyBorder="1" applyAlignment="1">
      <alignment horizontal="right"/>
    </xf>
    <xf numFmtId="4" fontId="32" fillId="10" borderId="0" xfId="4" applyNumberFormat="1" applyFont="1" applyFill="1" applyBorder="1" applyAlignment="1">
      <alignment wrapText="1"/>
    </xf>
    <xf numFmtId="2" fontId="4" fillId="10" borderId="0" xfId="0" applyNumberFormat="1" applyFont="1" applyFill="1" applyBorder="1" applyAlignment="1">
      <alignment horizontal="justify"/>
    </xf>
    <xf numFmtId="165" fontId="65" fillId="0" borderId="0" xfId="4" applyNumberFormat="1" applyFont="1" applyFill="1" applyBorder="1" applyAlignment="1">
      <alignment horizontal="center"/>
    </xf>
    <xf numFmtId="4" fontId="8" fillId="10" borderId="1" xfId="0" applyNumberFormat="1" applyFont="1" applyFill="1" applyBorder="1" applyAlignment="1">
      <alignment horizontal="right"/>
    </xf>
    <xf numFmtId="0" fontId="28" fillId="10" borderId="0" xfId="0" applyFont="1" applyFill="1" applyBorder="1" applyAlignment="1">
      <alignment horizontal="justify"/>
    </xf>
    <xf numFmtId="0" fontId="26" fillId="10" borderId="0" xfId="0" applyFont="1" applyFill="1" applyBorder="1" applyAlignment="1">
      <alignment horizontal="justify"/>
    </xf>
    <xf numFmtId="4" fontId="29" fillId="10" borderId="0" xfId="4" applyNumberFormat="1" applyFont="1" applyFill="1" applyBorder="1" applyAlignment="1">
      <alignment horizontal="center" wrapText="1"/>
    </xf>
    <xf numFmtId="0" fontId="79" fillId="0" borderId="0" xfId="0" applyFont="1" applyFill="1"/>
    <xf numFmtId="3" fontId="8" fillId="0" borderId="0" xfId="4" applyNumberFormat="1" applyFont="1" applyFill="1" applyBorder="1" applyAlignment="1">
      <alignment horizontal="left"/>
    </xf>
    <xf numFmtId="4" fontId="25" fillId="12" borderId="1" xfId="4" applyNumberFormat="1" applyFont="1" applyFill="1" applyBorder="1" applyAlignment="1">
      <alignment horizontal="right" wrapText="1"/>
    </xf>
    <xf numFmtId="4" fontId="12" fillId="12" borderId="1" xfId="0" applyNumberFormat="1" applyFont="1" applyFill="1" applyBorder="1" applyAlignment="1">
      <alignment horizontal="right"/>
    </xf>
    <xf numFmtId="0" fontId="4" fillId="12" borderId="0" xfId="0" applyFont="1" applyFill="1" applyBorder="1" applyAlignment="1">
      <alignment horizontal="justify"/>
    </xf>
    <xf numFmtId="0" fontId="4" fillId="12" borderId="0" xfId="0" applyFont="1" applyFill="1"/>
    <xf numFmtId="0" fontId="17" fillId="0" borderId="0" xfId="0" applyFont="1" applyFill="1" applyAlignment="1">
      <alignment horizontal="center"/>
    </xf>
    <xf numFmtId="4" fontId="7" fillId="0" borderId="0" xfId="4" applyNumberFormat="1" applyFont="1" applyFill="1" applyBorder="1" applyAlignment="1">
      <alignment horizontal="left"/>
    </xf>
    <xf numFmtId="166" fontId="15" fillId="5" borderId="1" xfId="3" applyNumberFormat="1" applyFont="1" applyFill="1" applyBorder="1"/>
    <xf numFmtId="4" fontId="7" fillId="10" borderId="1" xfId="4" applyNumberFormat="1" applyFont="1" applyFill="1" applyBorder="1" applyAlignment="1">
      <alignment horizontal="right" wrapText="1"/>
    </xf>
    <xf numFmtId="166" fontId="15" fillId="10" borderId="1" xfId="3" applyNumberFormat="1" applyFont="1" applyFill="1" applyBorder="1"/>
    <xf numFmtId="166" fontId="15" fillId="7" borderId="0" xfId="3" applyNumberFormat="1" applyFont="1" applyFill="1" applyBorder="1"/>
    <xf numFmtId="2" fontId="76" fillId="0" borderId="0" xfId="0" applyNumberFormat="1" applyFont="1" applyFill="1" applyBorder="1"/>
    <xf numFmtId="0" fontId="9" fillId="0" borderId="0" xfId="0" applyNumberFormat="1"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Border="1" applyAlignment="1">
      <alignment horizontal="left" vertical="top" wrapText="1"/>
    </xf>
    <xf numFmtId="4" fontId="9" fillId="0" borderId="0" xfId="4" applyNumberFormat="1" applyFont="1" applyFill="1" applyBorder="1" applyAlignment="1">
      <alignment horizontal="right"/>
    </xf>
    <xf numFmtId="165" fontId="9" fillId="0" borderId="0" xfId="0" applyNumberFormat="1" applyFont="1" applyFill="1" applyBorder="1"/>
    <xf numFmtId="38" fontId="9" fillId="0" borderId="0" xfId="4" applyNumberFormat="1" applyFont="1" applyFill="1" applyBorder="1" applyAlignment="1">
      <alignment horizontal="right"/>
    </xf>
    <xf numFmtId="3" fontId="7" fillId="0" borderId="0" xfId="4" applyNumberFormat="1" applyFont="1" applyFill="1" applyBorder="1" applyAlignment="1"/>
    <xf numFmtId="4" fontId="21" fillId="0" borderId="0" xfId="4" applyNumberFormat="1" applyFont="1" applyFill="1" applyBorder="1" applyAlignment="1">
      <alignment horizontal="center"/>
    </xf>
    <xf numFmtId="0" fontId="7" fillId="0" borderId="0" xfId="0" applyFont="1" applyFill="1" applyAlignment="1" applyProtection="1">
      <alignment horizontal="justify" vertical="top" wrapText="1"/>
    </xf>
    <xf numFmtId="0" fontId="4" fillId="0" borderId="0" xfId="0" applyFont="1" applyFill="1" applyAlignment="1" applyProtection="1">
      <alignment horizontal="center"/>
    </xf>
    <xf numFmtId="170" fontId="4" fillId="0" borderId="0" xfId="0" applyNumberFormat="1" applyFont="1" applyFill="1" applyAlignment="1" applyProtection="1">
      <alignment horizontal="right" vertical="top"/>
    </xf>
    <xf numFmtId="0" fontId="4" fillId="0" borderId="1" xfId="0" applyFont="1" applyFill="1" applyBorder="1" applyAlignment="1" applyProtection="1">
      <alignment horizontal="justify" vertical="top" wrapText="1"/>
    </xf>
    <xf numFmtId="0" fontId="4" fillId="0" borderId="1" xfId="0" applyFont="1" applyFill="1" applyBorder="1" applyAlignment="1" applyProtection="1">
      <alignment horizontal="center"/>
    </xf>
    <xf numFmtId="2" fontId="4" fillId="0" borderId="1" xfId="0" applyNumberFormat="1" applyFont="1" applyFill="1" applyBorder="1"/>
    <xf numFmtId="0" fontId="4" fillId="0" borderId="0" xfId="0" applyFont="1" applyFill="1" applyAlignment="1">
      <alignment vertical="top"/>
    </xf>
    <xf numFmtId="4" fontId="19" fillId="0" borderId="0" xfId="0" applyNumberFormat="1" applyFont="1" applyFill="1" applyBorder="1"/>
    <xf numFmtId="4" fontId="7" fillId="0" borderId="0" xfId="0" applyNumberFormat="1" applyFont="1" applyFill="1" applyAlignment="1">
      <alignment horizontal="center" wrapText="1"/>
    </xf>
    <xf numFmtId="4" fontId="7" fillId="0" borderId="0" xfId="4" applyNumberFormat="1" applyFont="1" applyFill="1" applyBorder="1" applyAlignment="1" applyProtection="1">
      <alignment horizontal="right"/>
      <protection locked="0"/>
    </xf>
    <xf numFmtId="0" fontId="7" fillId="0" borderId="0" xfId="0" applyFont="1" applyFill="1" applyBorder="1" applyAlignment="1">
      <alignment wrapText="1"/>
    </xf>
    <xf numFmtId="0" fontId="5" fillId="0" borderId="0" xfId="0" applyFont="1" applyFill="1" applyBorder="1" applyAlignment="1">
      <alignment horizontal="justify" vertical="center"/>
    </xf>
    <xf numFmtId="4" fontId="8" fillId="0" borderId="0" xfId="4" applyNumberFormat="1" applyFont="1" applyFill="1" applyBorder="1" applyAlignment="1">
      <alignment horizontal="justify"/>
    </xf>
    <xf numFmtId="4" fontId="4" fillId="0" borderId="0" xfId="4" applyNumberFormat="1" applyFont="1" applyFill="1" applyBorder="1" applyAlignment="1" applyProtection="1">
      <alignment horizontal="right"/>
      <protection locked="0"/>
    </xf>
    <xf numFmtId="2" fontId="15" fillId="0" borderId="0" xfId="0" applyNumberFormat="1" applyFont="1" applyFill="1" applyBorder="1"/>
    <xf numFmtId="2" fontId="17" fillId="0" borderId="0" xfId="0" applyNumberFormat="1" applyFont="1" applyFill="1" applyBorder="1"/>
    <xf numFmtId="3" fontId="65" fillId="0" borderId="0" xfId="4" applyNumberFormat="1" applyFont="1" applyFill="1" applyBorder="1" applyAlignment="1"/>
    <xf numFmtId="4" fontId="65" fillId="0" borderId="0" xfId="4" applyNumberFormat="1" applyFont="1" applyFill="1" applyBorder="1" applyAlignment="1"/>
    <xf numFmtId="0" fontId="65" fillId="0" borderId="0" xfId="0" applyFont="1" applyFill="1" applyBorder="1" applyAlignment="1">
      <alignment horizontal="left"/>
    </xf>
    <xf numFmtId="3" fontId="4" fillId="0" borderId="0" xfId="4" applyNumberFormat="1" applyFont="1" applyFill="1" applyBorder="1" applyAlignment="1">
      <alignment horizontal="center"/>
    </xf>
    <xf numFmtId="4" fontId="57" fillId="0" borderId="0" xfId="4" applyNumberFormat="1" applyFont="1" applyFill="1" applyBorder="1" applyAlignment="1">
      <alignment horizontal="right" wrapText="1"/>
    </xf>
    <xf numFmtId="3" fontId="65" fillId="0" borderId="0" xfId="4" applyNumberFormat="1" applyFont="1" applyFill="1" applyBorder="1" applyAlignment="1">
      <alignment horizontal="right"/>
    </xf>
    <xf numFmtId="0" fontId="15" fillId="0" borderId="0" xfId="0" applyFont="1" applyFill="1" applyBorder="1" applyAlignment="1">
      <alignment horizontal="center" wrapText="1"/>
    </xf>
    <xf numFmtId="0" fontId="35" fillId="0" borderId="0" xfId="0" applyFont="1" applyFill="1" applyBorder="1" applyAlignment="1">
      <alignment horizontal="center" wrapText="1"/>
    </xf>
    <xf numFmtId="4" fontId="65" fillId="0" borderId="0" xfId="4" applyNumberFormat="1" applyFont="1" applyFill="1" applyBorder="1" applyAlignment="1">
      <alignment horizontal="left"/>
    </xf>
    <xf numFmtId="4" fontId="9" fillId="0" borderId="0" xfId="4" applyNumberFormat="1" applyFont="1" applyFill="1" applyBorder="1" applyAlignment="1">
      <alignment horizontal="right" wrapText="1"/>
    </xf>
    <xf numFmtId="3" fontId="8" fillId="0" borderId="0" xfId="4" applyNumberFormat="1" applyFont="1" applyFill="1" applyBorder="1" applyAlignment="1">
      <alignment horizontal="right"/>
    </xf>
    <xf numFmtId="4" fontId="60" fillId="0" borderId="0" xfId="0" applyNumberFormat="1" applyFont="1" applyFill="1" applyBorder="1" applyAlignment="1">
      <alignment horizontal="justify"/>
    </xf>
    <xf numFmtId="0" fontId="70" fillId="0" borderId="0" xfId="0" applyFont="1" applyFill="1" applyBorder="1" applyAlignment="1">
      <alignment horizontal="center"/>
    </xf>
    <xf numFmtId="4" fontId="35" fillId="0" borderId="0" xfId="0" applyNumberFormat="1" applyFont="1" applyFill="1" applyBorder="1" applyAlignment="1">
      <alignment horizontal="center"/>
    </xf>
    <xf numFmtId="4" fontId="12" fillId="0" borderId="0" xfId="4" applyNumberFormat="1" applyFont="1" applyFill="1" applyBorder="1" applyAlignment="1"/>
    <xf numFmtId="4" fontId="57" fillId="0" borderId="0" xfId="4" applyNumberFormat="1" applyFont="1" applyFill="1" applyBorder="1" applyAlignment="1"/>
    <xf numFmtId="4" fontId="65" fillId="0" borderId="0" xfId="4" applyNumberFormat="1" applyFont="1" applyFill="1" applyBorder="1" applyAlignment="1">
      <alignment horizontal="center"/>
    </xf>
    <xf numFmtId="4" fontId="8" fillId="0" borderId="0" xfId="0" applyNumberFormat="1" applyFont="1" applyFill="1" applyBorder="1" applyAlignment="1"/>
    <xf numFmtId="0" fontId="61" fillId="0" borderId="0" xfId="0" applyFont="1" applyFill="1" applyBorder="1"/>
    <xf numFmtId="0" fontId="60" fillId="0" borderId="0" xfId="0" applyFont="1" applyFill="1" applyBorder="1" applyAlignment="1">
      <alignment horizontal="left" vertical="center"/>
    </xf>
    <xf numFmtId="4" fontId="65" fillId="0" borderId="0" xfId="0" applyNumberFormat="1" applyFont="1" applyFill="1" applyBorder="1" applyAlignment="1">
      <alignment horizontal="center" vertical="center"/>
    </xf>
    <xf numFmtId="0" fontId="65" fillId="0" borderId="0" xfId="0" applyFont="1" applyFill="1" applyBorder="1" applyAlignment="1">
      <alignment horizontal="left" vertical="center"/>
    </xf>
    <xf numFmtId="165" fontId="60" fillId="0" borderId="0" xfId="4" applyNumberFormat="1" applyFont="1" applyFill="1" applyBorder="1" applyAlignment="1"/>
    <xf numFmtId="165" fontId="7" fillId="0" borderId="0" xfId="0" applyNumberFormat="1" applyFont="1" applyFill="1" applyBorder="1" applyAlignment="1"/>
    <xf numFmtId="0" fontId="60" fillId="0" borderId="0" xfId="0" applyFont="1" applyFill="1" applyBorder="1" applyAlignment="1" applyProtection="1">
      <alignment horizontal="left"/>
      <protection locked="0"/>
    </xf>
    <xf numFmtId="0" fontId="60" fillId="0" borderId="0" xfId="0" applyFont="1" applyFill="1" applyBorder="1" applyAlignment="1" applyProtection="1">
      <alignment horizontal="left" vertical="top"/>
      <protection locked="0"/>
    </xf>
    <xf numFmtId="2" fontId="15" fillId="0" borderId="0" xfId="0" applyNumberFormat="1" applyFont="1" applyFill="1" applyBorder="1" applyAlignment="1">
      <alignment horizontal="center" wrapText="1"/>
    </xf>
    <xf numFmtId="4" fontId="60" fillId="0" borderId="0" xfId="4" applyNumberFormat="1" applyFont="1" applyFill="1" applyBorder="1" applyAlignment="1"/>
    <xf numFmtId="4" fontId="60" fillId="0" borderId="0" xfId="4" applyNumberFormat="1" applyFont="1" applyFill="1" applyBorder="1" applyAlignment="1">
      <alignment horizontal="center"/>
    </xf>
    <xf numFmtId="40" fontId="4" fillId="0" borderId="0" xfId="4" applyFont="1" applyFill="1" applyBorder="1" applyAlignment="1">
      <alignment horizontal="left"/>
    </xf>
    <xf numFmtId="0" fontId="74" fillId="0" borderId="0" xfId="0" applyFont="1" applyFill="1" applyBorder="1" applyAlignment="1">
      <alignment horizontal="justify" vertical="top" wrapText="1"/>
    </xf>
    <xf numFmtId="0" fontId="69" fillId="0" borderId="0" xfId="0" applyFont="1" applyFill="1" applyBorder="1" applyAlignment="1">
      <alignment horizontal="justify" vertical="top" wrapText="1"/>
    </xf>
    <xf numFmtId="0" fontId="75" fillId="0" borderId="0" xfId="0" applyFont="1" applyFill="1" applyBorder="1" applyAlignment="1">
      <alignment horizontal="justify" vertical="top" wrapText="1"/>
    </xf>
    <xf numFmtId="2" fontId="60" fillId="0" borderId="0" xfId="0" applyNumberFormat="1" applyFont="1" applyFill="1" applyBorder="1" applyAlignment="1">
      <alignment horizontal="right"/>
    </xf>
    <xf numFmtId="0" fontId="61" fillId="0" borderId="0" xfId="0" applyFont="1" applyFill="1" applyBorder="1" applyAlignment="1">
      <alignment horizontal="left"/>
    </xf>
    <xf numFmtId="0" fontId="74" fillId="0" borderId="0" xfId="0" applyFont="1" applyFill="1" applyBorder="1" applyAlignment="1">
      <alignment horizontal="left" vertical="top"/>
    </xf>
    <xf numFmtId="0" fontId="67" fillId="0" borderId="0" xfId="0" applyFont="1" applyFill="1" applyBorder="1" applyAlignment="1">
      <alignment horizontal="left"/>
    </xf>
    <xf numFmtId="4" fontId="67" fillId="0" borderId="0" xfId="0" applyNumberFormat="1" applyFont="1" applyFill="1" applyBorder="1" applyAlignment="1">
      <alignment horizontal="right"/>
    </xf>
    <xf numFmtId="4" fontId="8" fillId="5" borderId="5" xfId="4" applyNumberFormat="1" applyFont="1" applyFill="1" applyBorder="1" applyAlignment="1">
      <alignment horizontal="right" wrapText="1"/>
    </xf>
    <xf numFmtId="4" fontId="7" fillId="10" borderId="5" xfId="4" applyNumberFormat="1" applyFont="1" applyFill="1" applyBorder="1" applyAlignment="1">
      <alignment horizontal="right" wrapText="1"/>
    </xf>
    <xf numFmtId="4" fontId="8" fillId="10" borderId="5" xfId="4" applyNumberFormat="1" applyFont="1" applyFill="1" applyBorder="1" applyAlignment="1">
      <alignment horizontal="right" wrapText="1"/>
    </xf>
    <xf numFmtId="4" fontId="8" fillId="7" borderId="5" xfId="4" applyNumberFormat="1" applyFont="1" applyFill="1" applyBorder="1" applyAlignment="1">
      <alignment horizontal="right" wrapText="1"/>
    </xf>
    <xf numFmtId="4" fontId="4" fillId="10" borderId="5" xfId="4" applyNumberFormat="1" applyFont="1" applyFill="1" applyBorder="1" applyAlignment="1">
      <alignment horizontal="right" wrapText="1"/>
    </xf>
    <xf numFmtId="4" fontId="8" fillId="12" borderId="5" xfId="4" applyNumberFormat="1" applyFont="1" applyFill="1" applyBorder="1" applyAlignment="1">
      <alignment horizontal="right" wrapText="1"/>
    </xf>
    <xf numFmtId="4" fontId="7" fillId="5" borderId="5" xfId="4" applyNumberFormat="1" applyFont="1" applyFill="1" applyBorder="1" applyAlignment="1">
      <alignment horizontal="right" wrapText="1"/>
    </xf>
    <xf numFmtId="4" fontId="7" fillId="4" borderId="5" xfId="4" applyNumberFormat="1" applyFont="1" applyFill="1" applyBorder="1" applyAlignment="1">
      <alignment horizontal="right" wrapText="1"/>
    </xf>
    <xf numFmtId="4" fontId="12" fillId="5" borderId="5" xfId="4" applyNumberFormat="1" applyFont="1" applyFill="1" applyBorder="1" applyAlignment="1">
      <alignment horizontal="right" wrapText="1"/>
    </xf>
    <xf numFmtId="4" fontId="12" fillId="10" borderId="5" xfId="4" applyNumberFormat="1" applyFont="1" applyFill="1" applyBorder="1" applyAlignment="1">
      <alignment horizontal="right" wrapText="1"/>
    </xf>
    <xf numFmtId="4" fontId="8" fillId="0" borderId="5" xfId="4" applyNumberFormat="1" applyFont="1" applyFill="1" applyBorder="1" applyAlignment="1">
      <alignment horizontal="right" wrapText="1"/>
    </xf>
    <xf numFmtId="4" fontId="29" fillId="0" borderId="5" xfId="4" applyNumberFormat="1" applyFont="1" applyFill="1" applyBorder="1" applyAlignment="1">
      <alignment horizontal="right" wrapText="1"/>
    </xf>
    <xf numFmtId="4" fontId="37" fillId="5" borderId="5" xfId="4" applyNumberFormat="1" applyFont="1" applyFill="1" applyBorder="1" applyAlignment="1">
      <alignment horizontal="right" wrapText="1"/>
    </xf>
    <xf numFmtId="0" fontId="0" fillId="0" borderId="0" xfId="0" applyFill="1" applyBorder="1"/>
    <xf numFmtId="0" fontId="35" fillId="0" borderId="0" xfId="0" applyFont="1" applyFill="1" applyBorder="1" applyAlignment="1">
      <alignment horizontal="center"/>
    </xf>
    <xf numFmtId="4" fontId="37" fillId="0" borderId="0" xfId="4" applyNumberFormat="1" applyFont="1" applyFill="1" applyBorder="1" applyAlignment="1">
      <alignment horizontal="right" wrapText="1"/>
    </xf>
    <xf numFmtId="2" fontId="56" fillId="0" borderId="0" xfId="0" applyNumberFormat="1" applyFont="1" applyFill="1" applyBorder="1"/>
    <xf numFmtId="4" fontId="14" fillId="0" borderId="0" xfId="4" applyNumberFormat="1" applyFont="1" applyFill="1" applyBorder="1" applyAlignment="1">
      <alignment horizontal="right" wrapText="1"/>
    </xf>
    <xf numFmtId="4" fontId="51" fillId="0" borderId="0" xfId="4" applyNumberFormat="1" applyFont="1" applyFill="1" applyBorder="1" applyAlignment="1">
      <alignment horizontal="right" wrapText="1"/>
    </xf>
    <xf numFmtId="0" fontId="34" fillId="0" borderId="0" xfId="0" applyFont="1" applyFill="1" applyBorder="1"/>
    <xf numFmtId="2" fontId="48" fillId="0" borderId="0" xfId="0" applyNumberFormat="1" applyFont="1" applyFill="1" applyBorder="1" applyAlignment="1">
      <alignment horizontal="center"/>
    </xf>
    <xf numFmtId="0" fontId="77" fillId="0" borderId="0" xfId="0" applyFont="1" applyFill="1" applyBorder="1"/>
    <xf numFmtId="4" fontId="4" fillId="0" borderId="0" xfId="4" applyNumberFormat="1" applyFont="1" applyFill="1" applyBorder="1" applyAlignment="1">
      <alignment horizontal="right" wrapText="1"/>
    </xf>
    <xf numFmtId="2" fontId="40" fillId="0" borderId="0" xfId="0" applyNumberFormat="1" applyFont="1" applyFill="1" applyBorder="1" applyAlignment="1">
      <alignment horizontal="right" wrapText="1"/>
    </xf>
    <xf numFmtId="2" fontId="81" fillId="0" borderId="0" xfId="0" applyNumberFormat="1" applyFont="1" applyFill="1" applyBorder="1" applyAlignment="1">
      <alignment horizontal="right"/>
    </xf>
    <xf numFmtId="2" fontId="80" fillId="0" borderId="0" xfId="0" applyNumberFormat="1" applyFont="1" applyFill="1" applyBorder="1"/>
    <xf numFmtId="166" fontId="35" fillId="0" borderId="0" xfId="3" applyNumberFormat="1" applyFont="1" applyFill="1" applyBorder="1" applyAlignment="1">
      <alignment horizontal="center" wrapText="1"/>
    </xf>
    <xf numFmtId="166" fontId="41" fillId="0" borderId="0" xfId="3" applyNumberFormat="1" applyFont="1" applyFill="1" applyBorder="1" applyAlignment="1">
      <alignment horizontal="right" wrapText="1"/>
    </xf>
    <xf numFmtId="2" fontId="72" fillId="0" borderId="0" xfId="0" applyNumberFormat="1" applyFont="1" applyFill="1" applyBorder="1"/>
    <xf numFmtId="4" fontId="31" fillId="0" borderId="0" xfId="4" applyNumberFormat="1" applyFont="1" applyFill="1" applyBorder="1" applyAlignment="1">
      <alignment horizontal="left" wrapText="1"/>
    </xf>
    <xf numFmtId="2" fontId="18" fillId="0" borderId="0" xfId="0" applyNumberFormat="1" applyFont="1" applyFill="1" applyBorder="1"/>
    <xf numFmtId="4" fontId="18" fillId="0" borderId="0" xfId="0" applyNumberFormat="1" applyFont="1" applyFill="1" applyBorder="1" applyAlignment="1">
      <alignment horizontal="right"/>
    </xf>
    <xf numFmtId="4" fontId="65" fillId="0" borderId="0" xfId="0" applyNumberFormat="1" applyFont="1" applyFill="1" applyBorder="1" applyAlignment="1">
      <alignment horizontal="left"/>
    </xf>
    <xf numFmtId="4" fontId="65" fillId="0" borderId="0" xfId="0" applyNumberFormat="1" applyFont="1" applyFill="1" applyBorder="1" applyAlignment="1">
      <alignment horizontal="right"/>
    </xf>
    <xf numFmtId="0" fontId="33" fillId="0" borderId="0" xfId="0" applyFont="1" applyFill="1" applyBorder="1" applyAlignment="1">
      <alignment horizontal="center"/>
    </xf>
    <xf numFmtId="4" fontId="33" fillId="0" borderId="0" xfId="0" applyNumberFormat="1" applyFont="1" applyFill="1" applyBorder="1" applyAlignment="1" applyProtection="1">
      <protection locked="0"/>
    </xf>
    <xf numFmtId="0" fontId="33" fillId="0" borderId="0" xfId="0" applyFont="1" applyFill="1" applyBorder="1" applyAlignment="1">
      <alignment horizontal="right"/>
    </xf>
    <xf numFmtId="4" fontId="19" fillId="0" borderId="0" xfId="0" applyNumberFormat="1" applyFont="1" applyFill="1" applyBorder="1" applyAlignment="1" applyProtection="1">
      <protection locked="0"/>
    </xf>
    <xf numFmtId="0" fontId="33" fillId="0" borderId="0" xfId="0" applyFont="1" applyFill="1" applyBorder="1" applyAlignment="1">
      <alignment horizontal="center" wrapText="1"/>
    </xf>
    <xf numFmtId="4" fontId="33" fillId="0" borderId="0" xfId="0" applyNumberFormat="1" applyFont="1" applyFill="1" applyBorder="1" applyAlignment="1">
      <alignment horizontal="right"/>
    </xf>
    <xf numFmtId="2" fontId="33" fillId="0" borderId="0" xfId="0" applyNumberFormat="1" applyFont="1" applyFill="1" applyBorder="1" applyAlignment="1">
      <alignment horizontal="justify"/>
    </xf>
    <xf numFmtId="2" fontId="7" fillId="0" borderId="0" xfId="0" applyNumberFormat="1" applyFont="1" applyFill="1" applyBorder="1" applyAlignment="1">
      <alignment horizontal="right"/>
    </xf>
    <xf numFmtId="2" fontId="41" fillId="0" borderId="0" xfId="0" applyNumberFormat="1" applyFont="1" applyFill="1" applyBorder="1"/>
    <xf numFmtId="0" fontId="42" fillId="0" borderId="0" xfId="0" applyFont="1" applyFill="1" applyBorder="1"/>
    <xf numFmtId="0" fontId="79" fillId="0" borderId="0" xfId="0" applyFont="1" applyFill="1" applyBorder="1"/>
    <xf numFmtId="4" fontId="8" fillId="0" borderId="0" xfId="0" applyNumberFormat="1" applyFont="1" applyFill="1" applyBorder="1" applyAlignment="1" applyProtection="1">
      <protection locked="0"/>
    </xf>
    <xf numFmtId="0" fontId="12" fillId="0" borderId="0" xfId="0" applyFont="1" applyFill="1" applyBorder="1"/>
    <xf numFmtId="4" fontId="7" fillId="0" borderId="0" xfId="0" applyNumberFormat="1" applyFont="1" applyFill="1" applyBorder="1" applyAlignment="1" applyProtection="1">
      <protection locked="0"/>
    </xf>
    <xf numFmtId="4" fontId="71" fillId="0" borderId="0" xfId="0" applyNumberFormat="1" applyFont="1" applyFill="1" applyBorder="1" applyAlignment="1">
      <alignment horizontal="right"/>
    </xf>
    <xf numFmtId="9" fontId="15" fillId="0" borderId="0" xfId="0" applyNumberFormat="1" applyFont="1" applyFill="1" applyBorder="1" applyAlignment="1">
      <alignment horizontal="center" wrapText="1"/>
    </xf>
    <xf numFmtId="0" fontId="9" fillId="0" borderId="0" xfId="0" applyFont="1" applyFill="1" applyBorder="1"/>
    <xf numFmtId="4" fontId="8" fillId="0" borderId="0" xfId="0" applyNumberFormat="1" applyFont="1" applyFill="1" applyBorder="1" applyAlignment="1">
      <alignment horizontal="center" wrapText="1"/>
    </xf>
    <xf numFmtId="2" fontId="56" fillId="0" borderId="0" xfId="0" applyNumberFormat="1" applyFont="1" applyFill="1" applyBorder="1" applyAlignment="1">
      <alignment horizontal="center"/>
    </xf>
    <xf numFmtId="0" fontId="12" fillId="0" borderId="0" xfId="0" applyFont="1" applyFill="1" applyBorder="1" applyAlignment="1">
      <alignment horizontal="center" wrapText="1"/>
    </xf>
    <xf numFmtId="0" fontId="62" fillId="0" borderId="0" xfId="0" applyFont="1" applyFill="1" applyBorder="1" applyAlignment="1">
      <alignment horizontal="left"/>
    </xf>
    <xf numFmtId="2" fontId="62" fillId="0" borderId="0" xfId="0" applyNumberFormat="1" applyFont="1" applyFill="1" applyBorder="1" applyAlignment="1">
      <alignment horizontal="center"/>
    </xf>
    <xf numFmtId="2" fontId="60" fillId="0" borderId="0" xfId="0" applyNumberFormat="1" applyFont="1" applyFill="1" applyBorder="1"/>
    <xf numFmtId="164" fontId="61" fillId="0" borderId="0" xfId="0" applyNumberFormat="1" applyFont="1" applyFill="1" applyBorder="1"/>
    <xf numFmtId="0" fontId="73" fillId="0" borderId="0" xfId="0" applyFont="1" applyFill="1" applyBorder="1" applyAlignment="1">
      <alignment vertical="center"/>
    </xf>
    <xf numFmtId="0" fontId="62" fillId="0" borderId="0" xfId="0" applyFont="1" applyFill="1" applyBorder="1" applyAlignment="1">
      <alignment horizontal="center" wrapText="1"/>
    </xf>
    <xf numFmtId="2" fontId="62" fillId="0" borderId="0" xfId="0" applyNumberFormat="1" applyFont="1" applyFill="1" applyBorder="1"/>
    <xf numFmtId="2" fontId="68" fillId="0" borderId="0" xfId="0" applyNumberFormat="1" applyFont="1" applyFill="1" applyBorder="1"/>
    <xf numFmtId="2" fontId="60" fillId="0" borderId="0" xfId="0" applyNumberFormat="1" applyFont="1" applyFill="1" applyBorder="1" applyAlignment="1"/>
    <xf numFmtId="0" fontId="60" fillId="0" borderId="0" xfId="0" applyFont="1" applyFill="1" applyBorder="1" applyAlignment="1">
      <alignment horizontal="left" vertical="top"/>
    </xf>
    <xf numFmtId="2" fontId="66" fillId="0" borderId="0" xfId="0" applyNumberFormat="1" applyFont="1" applyFill="1" applyBorder="1" applyAlignment="1">
      <alignment horizontal="justify"/>
    </xf>
    <xf numFmtId="0" fontId="66" fillId="0" borderId="0" xfId="0" applyFont="1" applyFill="1" applyBorder="1" applyAlignment="1">
      <alignment horizontal="justify"/>
    </xf>
    <xf numFmtId="0" fontId="36" fillId="0" borderId="0" xfId="0" applyFont="1" applyFill="1" applyBorder="1"/>
    <xf numFmtId="0" fontId="66" fillId="0" borderId="0" xfId="0" applyFont="1"/>
    <xf numFmtId="0" fontId="66" fillId="0" borderId="0" xfId="0" applyFont="1" applyFill="1"/>
    <xf numFmtId="0" fontId="66" fillId="0" borderId="0" xfId="0" applyFont="1" applyFill="1" applyBorder="1"/>
    <xf numFmtId="0" fontId="42" fillId="0" borderId="0" xfId="0" applyFont="1" applyFill="1" applyAlignment="1">
      <alignment horizontal="justify" wrapText="1"/>
    </xf>
    <xf numFmtId="0" fontId="15" fillId="0" borderId="0" xfId="0" applyFont="1" applyFill="1" applyBorder="1" applyAlignment="1">
      <alignment horizontal="center"/>
    </xf>
    <xf numFmtId="4" fontId="17" fillId="0" borderId="0" xfId="0" applyNumberFormat="1" applyFont="1" applyFill="1" applyBorder="1" applyAlignment="1">
      <alignment horizontal="right"/>
    </xf>
    <xf numFmtId="0" fontId="35" fillId="0" borderId="0" xfId="0" applyFont="1" applyFill="1" applyBorder="1" applyAlignment="1">
      <alignment horizontal="justify"/>
    </xf>
    <xf numFmtId="0" fontId="18" fillId="0" borderId="0" xfId="0" applyFont="1" applyFill="1" applyBorder="1" applyAlignment="1">
      <alignment horizontal="justify"/>
    </xf>
    <xf numFmtId="0" fontId="5" fillId="0" borderId="0" xfId="0" applyFont="1" applyFill="1" applyBorder="1" applyAlignment="1">
      <alignment horizontal="justify" vertical="top"/>
    </xf>
    <xf numFmtId="4" fontId="5" fillId="0" borderId="0" xfId="4" applyNumberFormat="1" applyFont="1" applyFill="1" applyBorder="1" applyAlignment="1">
      <alignment horizontal="justify" vertical="top"/>
    </xf>
    <xf numFmtId="4" fontId="82" fillId="0" borderId="0" xfId="0" applyNumberFormat="1" applyFont="1" applyFill="1"/>
    <xf numFmtId="4" fontId="82" fillId="0" borderId="0" xfId="0" applyNumberFormat="1" applyFont="1"/>
    <xf numFmtId="0" fontId="40" fillId="0" borderId="0" xfId="0" applyFont="1" applyFill="1"/>
    <xf numFmtId="0" fontId="40" fillId="0" borderId="0" xfId="0" applyFont="1" applyFill="1" applyBorder="1"/>
    <xf numFmtId="0" fontId="83" fillId="0" borderId="0" xfId="0" applyFont="1" applyFill="1" applyBorder="1"/>
    <xf numFmtId="0" fontId="84" fillId="0" borderId="0" xfId="0" applyFont="1" applyFill="1" applyBorder="1"/>
    <xf numFmtId="0" fontId="73" fillId="0" borderId="0" xfId="0" applyFont="1" applyFill="1" applyAlignment="1">
      <alignment horizontal="center"/>
    </xf>
    <xf numFmtId="0" fontId="18" fillId="0" borderId="0" xfId="0" applyFont="1" applyFill="1" applyAlignment="1">
      <alignment horizontal="justify" wrapText="1"/>
    </xf>
    <xf numFmtId="4" fontId="33" fillId="0" borderId="0" xfId="0" applyNumberFormat="1" applyFont="1" applyFill="1" applyBorder="1"/>
    <xf numFmtId="0" fontId="35" fillId="0" borderId="0" xfId="0" applyFont="1" applyFill="1" applyBorder="1"/>
    <xf numFmtId="0" fontId="18" fillId="0" borderId="0" xfId="0" applyFont="1" applyFill="1" applyAlignment="1">
      <alignment horizontal="justify"/>
    </xf>
    <xf numFmtId="0" fontId="82" fillId="0" borderId="0" xfId="0" applyFont="1" applyFill="1" applyAlignment="1">
      <alignment horizontal="justify" wrapText="1"/>
    </xf>
    <xf numFmtId="0" fontId="87" fillId="0" borderId="0" xfId="0" applyFont="1" applyFill="1" applyBorder="1"/>
    <xf numFmtId="0" fontId="82" fillId="0" borderId="0" xfId="0" applyFont="1" applyFill="1" applyAlignment="1">
      <alignment wrapText="1"/>
    </xf>
    <xf numFmtId="0" fontId="21" fillId="0" borderId="1" xfId="0" applyFont="1" applyFill="1" applyBorder="1" applyAlignment="1">
      <alignment horizontal="justify" vertical="top"/>
    </xf>
    <xf numFmtId="0" fontId="21" fillId="0" borderId="1" xfId="0" applyFont="1" applyFill="1" applyBorder="1" applyAlignment="1">
      <alignment horizontal="left" vertical="top"/>
    </xf>
    <xf numFmtId="0" fontId="18" fillId="0" borderId="1" xfId="0" applyFont="1" applyFill="1" applyBorder="1" applyAlignment="1">
      <alignment horizontal="center" vertical="top" wrapText="1"/>
    </xf>
    <xf numFmtId="4" fontId="18" fillId="0" borderId="1" xfId="0" applyNumberFormat="1" applyFont="1" applyFill="1" applyBorder="1" applyAlignment="1">
      <alignment horizontal="center" vertical="top"/>
    </xf>
    <xf numFmtId="4" fontId="18" fillId="0" borderId="1" xfId="4" applyNumberFormat="1" applyFont="1" applyFill="1" applyBorder="1" applyAlignment="1">
      <alignment horizontal="center" vertical="top" wrapText="1"/>
    </xf>
    <xf numFmtId="4" fontId="18" fillId="0" borderId="1" xfId="0" applyNumberFormat="1" applyFont="1" applyFill="1" applyBorder="1" applyAlignment="1">
      <alignment horizontal="center" vertical="top" wrapText="1"/>
    </xf>
    <xf numFmtId="0" fontId="40" fillId="0" borderId="0" xfId="0" applyFont="1" applyFill="1" applyAlignment="1">
      <alignment vertical="top"/>
    </xf>
    <xf numFmtId="0" fontId="18" fillId="0" borderId="0" xfId="0" applyFont="1" applyFill="1" applyAlignment="1">
      <alignment horizontal="justify" vertical="center"/>
    </xf>
    <xf numFmtId="0" fontId="18" fillId="0" borderId="1" xfId="0" applyFont="1" applyFill="1" applyBorder="1" applyAlignment="1">
      <alignment horizontal="justify"/>
    </xf>
    <xf numFmtId="2" fontId="18" fillId="0" borderId="1" xfId="0" applyNumberFormat="1" applyFont="1" applyFill="1" applyBorder="1" applyAlignment="1">
      <alignment horizontal="right"/>
    </xf>
    <xf numFmtId="4" fontId="82" fillId="0" borderId="1" xfId="0" applyNumberFormat="1" applyFont="1" applyFill="1" applyBorder="1"/>
    <xf numFmtId="0" fontId="62" fillId="0" borderId="0" xfId="0" applyFont="1" applyFill="1" applyBorder="1"/>
    <xf numFmtId="0" fontId="18" fillId="0" borderId="1" xfId="0" applyFont="1" applyFill="1" applyBorder="1" applyAlignment="1">
      <alignment horizontal="left"/>
    </xf>
    <xf numFmtId="2" fontId="18" fillId="0" borderId="0" xfId="0" applyNumberFormat="1" applyFont="1" applyFill="1" applyBorder="1" applyAlignment="1">
      <alignment horizontal="right"/>
    </xf>
    <xf numFmtId="4" fontId="82" fillId="0" borderId="0" xfId="0" applyNumberFormat="1" applyFont="1" applyFill="1" applyBorder="1"/>
    <xf numFmtId="0" fontId="40" fillId="0" borderId="1" xfId="0" applyFont="1" applyFill="1" applyBorder="1"/>
    <xf numFmtId="0" fontId="19" fillId="0" borderId="1" xfId="0" applyFont="1" applyFill="1" applyBorder="1" applyAlignment="1">
      <alignment horizontal="justify" vertical="top"/>
    </xf>
    <xf numFmtId="0" fontId="19" fillId="0" borderId="1" xfId="0" applyFont="1" applyFill="1" applyBorder="1" applyAlignment="1">
      <alignment horizontal="left" vertical="top"/>
    </xf>
    <xf numFmtId="0" fontId="4" fillId="0" borderId="3" xfId="0" applyFont="1" applyFill="1" applyBorder="1" applyAlignment="1">
      <alignment horizontal="justify"/>
    </xf>
    <xf numFmtId="2" fontId="18" fillId="0" borderId="2" xfId="0" applyNumberFormat="1" applyFont="1" applyFill="1" applyBorder="1" applyAlignment="1">
      <alignment horizontal="right"/>
    </xf>
    <xf numFmtId="0" fontId="19" fillId="0" borderId="0" xfId="0" applyFont="1" applyFill="1" applyAlignment="1">
      <alignment horizontal="justify" vertical="top"/>
    </xf>
    <xf numFmtId="0" fontId="62" fillId="0" borderId="0" xfId="0" applyFont="1" applyFill="1" applyBorder="1" applyAlignment="1">
      <alignment horizontal="center"/>
    </xf>
    <xf numFmtId="0" fontId="81" fillId="0" borderId="0" xfId="0" applyFont="1" applyFill="1" applyBorder="1"/>
    <xf numFmtId="0" fontId="89" fillId="0" borderId="0" xfId="0" applyFont="1" applyFill="1" applyBorder="1"/>
    <xf numFmtId="0" fontId="17" fillId="0" borderId="0" xfId="0" applyFont="1" applyFill="1" applyBorder="1"/>
    <xf numFmtId="0" fontId="82" fillId="0" borderId="0" xfId="0" applyFont="1" applyFill="1" applyAlignment="1">
      <alignment horizontal="justify" vertical="top"/>
    </xf>
    <xf numFmtId="0" fontId="82" fillId="0" borderId="0" xfId="0" applyFont="1" applyFill="1" applyAlignment="1">
      <alignment horizontal="justify"/>
    </xf>
    <xf numFmtId="0" fontId="87" fillId="0" borderId="0" xfId="0" applyFont="1" applyFill="1"/>
    <xf numFmtId="0" fontId="82" fillId="0" borderId="0" xfId="0" applyFont="1" applyFill="1" applyAlignment="1">
      <alignment horizontal="justify" vertical="center"/>
    </xf>
    <xf numFmtId="0" fontId="86" fillId="0" borderId="0" xfId="0" applyFont="1" applyFill="1"/>
    <xf numFmtId="4" fontId="86" fillId="0" borderId="0" xfId="0" applyNumberFormat="1" applyFont="1" applyFill="1"/>
    <xf numFmtId="0" fontId="82" fillId="0" borderId="1" xfId="0" applyFont="1" applyFill="1" applyBorder="1" applyAlignment="1">
      <alignment horizontal="justify"/>
    </xf>
    <xf numFmtId="2" fontId="82" fillId="0" borderId="1" xfId="0" applyNumberFormat="1" applyFont="1" applyFill="1" applyBorder="1" applyAlignment="1">
      <alignment horizontal="right"/>
    </xf>
    <xf numFmtId="2" fontId="62" fillId="0" borderId="0" xfId="0" applyNumberFormat="1" applyFont="1" applyFill="1" applyBorder="1" applyAlignment="1">
      <alignment horizontal="left"/>
    </xf>
    <xf numFmtId="2" fontId="18" fillId="0" borderId="0" xfId="0" applyNumberFormat="1" applyFont="1" applyFill="1" applyBorder="1" applyAlignment="1">
      <alignment horizontal="left"/>
    </xf>
    <xf numFmtId="49" fontId="82" fillId="0" borderId="1" xfId="0" applyNumberFormat="1" applyFont="1" applyFill="1" applyBorder="1" applyAlignment="1">
      <alignment horizontal="justify"/>
    </xf>
    <xf numFmtId="0" fontId="87" fillId="0" borderId="0" xfId="0" applyFont="1" applyFill="1" applyBorder="1" applyAlignment="1">
      <alignment horizontal="center"/>
    </xf>
    <xf numFmtId="0" fontId="19" fillId="0" borderId="0" xfId="0" applyFont="1" applyFill="1"/>
    <xf numFmtId="0" fontId="68" fillId="0" borderId="0" xfId="0" applyFont="1" applyFill="1" applyBorder="1"/>
    <xf numFmtId="9" fontId="40" fillId="0" borderId="0" xfId="0" applyNumberFormat="1" applyFont="1" applyFill="1" applyBorder="1"/>
    <xf numFmtId="49" fontId="18" fillId="0" borderId="1" xfId="0" applyNumberFormat="1" applyFont="1" applyFill="1" applyBorder="1" applyAlignment="1">
      <alignment horizontal="justify"/>
    </xf>
    <xf numFmtId="0" fontId="0" fillId="0" borderId="0" xfId="0" applyFont="1" applyFill="1" applyBorder="1"/>
    <xf numFmtId="2" fontId="40" fillId="0" borderId="1" xfId="0" applyNumberFormat="1" applyFont="1" applyFill="1" applyBorder="1" applyAlignment="1">
      <alignment horizontal="right"/>
    </xf>
    <xf numFmtId="0" fontId="15" fillId="0" borderId="0" xfId="0" applyFont="1" applyFill="1" applyBorder="1"/>
    <xf numFmtId="0" fontId="76" fillId="0" borderId="0" xfId="0" applyFont="1" applyFill="1" applyBorder="1"/>
    <xf numFmtId="0" fontId="72" fillId="0" borderId="0" xfId="0" applyFont="1" applyFill="1" applyBorder="1" applyAlignment="1">
      <alignment horizontal="center"/>
    </xf>
    <xf numFmtId="0" fontId="40" fillId="10" borderId="0" xfId="0" applyFont="1" applyFill="1"/>
    <xf numFmtId="0" fontId="77" fillId="0" borderId="0" xfId="0" applyFont="1" applyFill="1" applyBorder="1" applyAlignment="1">
      <alignment horizontal="right"/>
    </xf>
    <xf numFmtId="2" fontId="89" fillId="0" borderId="0" xfId="0" applyNumberFormat="1" applyFont="1" applyFill="1" applyBorder="1"/>
    <xf numFmtId="2" fontId="82" fillId="0" borderId="0" xfId="0" applyNumberFormat="1" applyFont="1" applyFill="1" applyBorder="1" applyAlignment="1">
      <alignment horizontal="right"/>
    </xf>
    <xf numFmtId="0" fontId="18" fillId="0" borderId="0" xfId="0" applyFont="1" applyFill="1" applyBorder="1" applyAlignment="1">
      <alignment horizontal="justify" vertical="top"/>
    </xf>
    <xf numFmtId="0" fontId="18" fillId="0" borderId="0" xfId="0" applyFont="1" applyFill="1" applyAlignment="1" applyProtection="1">
      <alignment horizontal="justify" vertical="top" wrapText="1"/>
    </xf>
    <xf numFmtId="0" fontId="18" fillId="0" borderId="0" xfId="0" applyFont="1" applyFill="1" applyAlignment="1" applyProtection="1">
      <alignment horizontal="center"/>
    </xf>
    <xf numFmtId="0" fontId="18" fillId="0" borderId="0" xfId="0" applyFont="1"/>
    <xf numFmtId="170" fontId="18" fillId="0" borderId="0" xfId="0" applyNumberFormat="1" applyFont="1" applyFill="1" applyAlignment="1" applyProtection="1">
      <alignment horizontal="right" vertical="top"/>
    </xf>
    <xf numFmtId="0" fontId="18" fillId="0" borderId="1" xfId="0" applyFont="1" applyFill="1" applyBorder="1" applyAlignment="1" applyProtection="1">
      <alignment horizontal="justify" vertical="top" wrapText="1"/>
    </xf>
    <xf numFmtId="0" fontId="18" fillId="0" borderId="1" xfId="0" applyFont="1" applyFill="1" applyBorder="1" applyAlignment="1" applyProtection="1">
      <alignment horizontal="center"/>
    </xf>
    <xf numFmtId="2" fontId="18" fillId="0" borderId="1" xfId="0" applyNumberFormat="1" applyFont="1" applyBorder="1"/>
    <xf numFmtId="4" fontId="18" fillId="0" borderId="1" xfId="4" applyNumberFormat="1" applyFont="1" applyFill="1" applyBorder="1" applyAlignment="1"/>
    <xf numFmtId="0" fontId="19" fillId="0" borderId="0" xfId="0" applyFont="1" applyFill="1" applyBorder="1" applyAlignment="1">
      <alignment horizontal="left"/>
    </xf>
    <xf numFmtId="0" fontId="92" fillId="0" borderId="0" xfId="0" applyFont="1" applyFill="1" applyBorder="1" applyAlignment="1">
      <alignment horizontal="center"/>
    </xf>
    <xf numFmtId="0" fontId="93" fillId="0" borderId="0" xfId="0" applyFont="1" applyFill="1" applyBorder="1" applyAlignment="1">
      <alignment horizontal="center"/>
    </xf>
    <xf numFmtId="0" fontId="15" fillId="0" borderId="0" xfId="0" applyFont="1" applyFill="1" applyBorder="1" applyAlignment="1">
      <alignment horizontal="left"/>
    </xf>
    <xf numFmtId="0" fontId="94" fillId="0" borderId="0" xfId="0" applyFont="1" applyFill="1" applyBorder="1" applyAlignment="1">
      <alignment horizontal="center"/>
    </xf>
    <xf numFmtId="0" fontId="40" fillId="0" borderId="0" xfId="0" applyFont="1" applyFill="1" applyBorder="1" applyAlignment="1">
      <alignment horizontal="center"/>
    </xf>
    <xf numFmtId="2" fontId="94" fillId="0" borderId="0" xfId="0" applyNumberFormat="1" applyFont="1" applyFill="1" applyBorder="1" applyAlignment="1">
      <alignment horizontal="center"/>
    </xf>
    <xf numFmtId="2" fontId="40" fillId="0" borderId="0" xfId="0" applyNumberFormat="1" applyFont="1" applyFill="1" applyBorder="1" applyAlignment="1">
      <alignment horizontal="center"/>
    </xf>
    <xf numFmtId="0" fontId="19" fillId="0" borderId="3" xfId="0" applyFont="1" applyFill="1" applyBorder="1" applyAlignment="1">
      <alignment horizontal="left" vertical="top"/>
    </xf>
    <xf numFmtId="0" fontId="4" fillId="0" borderId="2" xfId="0" applyFont="1" applyFill="1" applyBorder="1" applyAlignment="1">
      <alignment horizontal="justify"/>
    </xf>
    <xf numFmtId="4" fontId="82" fillId="0" borderId="5" xfId="0" applyNumberFormat="1" applyFont="1" applyFill="1" applyBorder="1"/>
    <xf numFmtId="4" fontId="33" fillId="0" borderId="0" xfId="0" applyNumberFormat="1" applyFont="1" applyFill="1"/>
    <xf numFmtId="0" fontId="82" fillId="0" borderId="0" xfId="0" applyFont="1" applyFill="1" applyAlignment="1">
      <alignment horizontal="left" vertical="top"/>
    </xf>
    <xf numFmtId="49" fontId="18" fillId="0" borderId="0" xfId="0" applyNumberFormat="1" applyFont="1" applyFill="1" applyAlignment="1">
      <alignment horizontal="justify" vertical="top"/>
    </xf>
    <xf numFmtId="0" fontId="82" fillId="0" borderId="0" xfId="0" applyFont="1" applyFill="1" applyBorder="1"/>
    <xf numFmtId="0" fontId="95" fillId="0" borderId="0" xfId="0" applyFont="1" applyFill="1"/>
    <xf numFmtId="0" fontId="95" fillId="0" borderId="0" xfId="0" applyFont="1" applyFill="1" applyBorder="1"/>
    <xf numFmtId="0" fontId="82" fillId="0" borderId="0" xfId="0" applyFont="1" applyFill="1" applyAlignment="1">
      <alignment horizontal="left"/>
    </xf>
    <xf numFmtId="0" fontId="82" fillId="0" borderId="0" xfId="0" applyFont="1" applyFill="1" applyAlignment="1">
      <alignment vertical="top"/>
    </xf>
    <xf numFmtId="0" fontId="82" fillId="0" borderId="0" xfId="0" applyFont="1" applyFill="1"/>
    <xf numFmtId="0" fontId="33" fillId="0" borderId="0" xfId="0" applyFont="1" applyFill="1" applyBorder="1"/>
    <xf numFmtId="4" fontId="40" fillId="0" borderId="1" xfId="0" applyNumberFormat="1" applyFont="1" applyFill="1" applyBorder="1"/>
    <xf numFmtId="0" fontId="40" fillId="0" borderId="0" xfId="0" applyFont="1" applyFill="1" applyBorder="1" applyAlignment="1">
      <alignment vertical="top"/>
    </xf>
    <xf numFmtId="0" fontId="18" fillId="0" borderId="0" xfId="0" applyFont="1" applyFill="1" applyBorder="1" applyAlignment="1">
      <alignment horizontal="left"/>
    </xf>
    <xf numFmtId="2" fontId="40" fillId="0" borderId="0" xfId="0" applyNumberFormat="1" applyFont="1" applyFill="1" applyBorder="1" applyAlignment="1">
      <alignment horizontal="right"/>
    </xf>
    <xf numFmtId="0" fontId="59" fillId="0" borderId="0" xfId="0" applyFont="1" applyFill="1" applyAlignment="1">
      <alignment horizontal="justify" vertical="top"/>
    </xf>
    <xf numFmtId="4" fontId="59" fillId="0" borderId="0" xfId="0" applyNumberFormat="1" applyFont="1" applyFill="1"/>
    <xf numFmtId="0" fontId="17" fillId="0" borderId="0" xfId="0" applyFont="1" applyFill="1"/>
    <xf numFmtId="4" fontId="18" fillId="0" borderId="0" xfId="0" applyNumberFormat="1" applyFont="1" applyFill="1"/>
    <xf numFmtId="0" fontId="17" fillId="0" borderId="0" xfId="0" applyFont="1" applyFill="1" applyAlignment="1">
      <alignment vertical="top"/>
    </xf>
    <xf numFmtId="0" fontId="17" fillId="0" borderId="1" xfId="0" applyFont="1" applyFill="1" applyBorder="1"/>
    <xf numFmtId="4" fontId="18" fillId="0" borderId="1" xfId="0" applyNumberFormat="1" applyFont="1" applyFill="1" applyBorder="1"/>
    <xf numFmtId="0" fontId="62" fillId="0" borderId="0" xfId="0" applyFont="1" applyFill="1" applyBorder="1" applyAlignment="1">
      <alignment horizontal="left" vertical="center"/>
    </xf>
    <xf numFmtId="164" fontId="40" fillId="0" borderId="0" xfId="0" applyNumberFormat="1" applyFont="1" applyFill="1" applyBorder="1"/>
    <xf numFmtId="0" fontId="21" fillId="0" borderId="0" xfId="0" applyFont="1" applyFill="1" applyBorder="1" applyAlignment="1">
      <alignment horizontal="justify" vertical="top"/>
    </xf>
    <xf numFmtId="0" fontId="18" fillId="0" borderId="0" xfId="0" applyFont="1" applyFill="1" applyBorder="1" applyAlignment="1">
      <alignment horizontal="center" vertical="top" wrapText="1"/>
    </xf>
    <xf numFmtId="4" fontId="18" fillId="0" borderId="0" xfId="0" applyNumberFormat="1" applyFont="1" applyFill="1" applyBorder="1" applyAlignment="1">
      <alignment horizontal="center" vertical="top"/>
    </xf>
    <xf numFmtId="4" fontId="18" fillId="0" borderId="0" xfId="0" applyNumberFormat="1" applyFont="1" applyFill="1" applyBorder="1" applyAlignment="1">
      <alignment horizontal="center" vertical="top" wrapText="1"/>
    </xf>
    <xf numFmtId="0" fontId="18" fillId="0" borderId="0" xfId="0" applyFont="1" applyFill="1" applyAlignment="1">
      <alignment horizontal="justify" vertical="justify"/>
    </xf>
    <xf numFmtId="0" fontId="17" fillId="0" borderId="0" xfId="0" applyFont="1" applyFill="1" applyAlignment="1">
      <alignment horizontal="left"/>
    </xf>
    <xf numFmtId="4" fontId="17" fillId="0" borderId="0" xfId="0" applyNumberFormat="1" applyFont="1" applyFill="1" applyAlignment="1">
      <alignment horizontal="right"/>
    </xf>
    <xf numFmtId="4" fontId="68" fillId="0" borderId="0" xfId="0" applyNumberFormat="1" applyFont="1" applyFill="1" applyAlignment="1">
      <alignment horizontal="right"/>
    </xf>
    <xf numFmtId="4" fontId="68" fillId="0" borderId="0" xfId="0" applyNumberFormat="1" applyFont="1" applyFill="1" applyBorder="1" applyAlignment="1">
      <alignment horizontal="right"/>
    </xf>
    <xf numFmtId="0" fontId="17" fillId="0" borderId="0" xfId="0" applyFont="1" applyFill="1" applyAlignment="1">
      <alignment horizontal="justify" vertical="justify"/>
    </xf>
    <xf numFmtId="4" fontId="96" fillId="0" borderId="0" xfId="0" applyNumberFormat="1" applyFont="1" applyFill="1" applyBorder="1"/>
    <xf numFmtId="0" fontId="0" fillId="0" borderId="0" xfId="0" applyFill="1"/>
    <xf numFmtId="0" fontId="18" fillId="0" borderId="1" xfId="0" applyFont="1" applyFill="1" applyBorder="1"/>
    <xf numFmtId="0" fontId="97" fillId="0" borderId="0" xfId="0" applyFont="1" applyFill="1" applyAlignment="1">
      <alignment horizontal="justify"/>
    </xf>
    <xf numFmtId="0" fontId="98" fillId="0" borderId="0" xfId="0" applyFont="1" applyFill="1" applyAlignment="1">
      <alignment horizontal="justify" vertical="top"/>
    </xf>
    <xf numFmtId="4" fontId="98" fillId="0" borderId="0" xfId="0" applyNumberFormat="1" applyFont="1" applyFill="1"/>
    <xf numFmtId="0" fontId="98" fillId="0" borderId="0" xfId="0" applyFont="1" applyFill="1" applyBorder="1" applyAlignment="1">
      <alignment horizontal="justify" vertical="center"/>
    </xf>
    <xf numFmtId="4" fontId="99" fillId="0" borderId="0" xfId="0" applyNumberFormat="1" applyFont="1" applyFill="1" applyBorder="1"/>
    <xf numFmtId="0" fontId="100" fillId="0" borderId="0" xfId="0" applyFont="1" applyFill="1" applyBorder="1"/>
    <xf numFmtId="4" fontId="40" fillId="0" borderId="0" xfId="0" applyNumberFormat="1" applyFont="1" applyFill="1" applyAlignment="1">
      <alignment horizontal="right"/>
    </xf>
    <xf numFmtId="4" fontId="40" fillId="0" borderId="0" xfId="0" applyNumberFormat="1" applyFont="1" applyFill="1"/>
    <xf numFmtId="2" fontId="87" fillId="0" borderId="0" xfId="0" applyNumberFormat="1" applyFont="1" applyFill="1" applyBorder="1"/>
    <xf numFmtId="0" fontId="82" fillId="0" borderId="0" xfId="0" applyFont="1" applyFill="1" applyBorder="1" applyAlignment="1">
      <alignment horizontal="justify"/>
    </xf>
    <xf numFmtId="2" fontId="40" fillId="0" borderId="0" xfId="0" applyNumberFormat="1" applyFont="1" applyFill="1" applyBorder="1"/>
    <xf numFmtId="0" fontId="87" fillId="0" borderId="0" xfId="0" applyFont="1" applyFill="1" applyAlignment="1">
      <alignment vertical="top"/>
    </xf>
    <xf numFmtId="0" fontId="98" fillId="0" borderId="0" xfId="0" applyFont="1" applyFill="1" applyBorder="1" applyAlignment="1">
      <alignment horizontal="justify"/>
    </xf>
    <xf numFmtId="2" fontId="98" fillId="0" borderId="0" xfId="0" applyNumberFormat="1" applyFont="1" applyFill="1" applyBorder="1" applyAlignment="1">
      <alignment horizontal="right"/>
    </xf>
    <xf numFmtId="4" fontId="98" fillId="0" borderId="0" xfId="0" applyNumberFormat="1" applyFont="1" applyFill="1" applyBorder="1"/>
    <xf numFmtId="4" fontId="86" fillId="0" borderId="0" xfId="0" applyNumberFormat="1" applyFont="1" applyFill="1" applyProtection="1">
      <protection locked="0"/>
    </xf>
    <xf numFmtId="0" fontId="1" fillId="0" borderId="0" xfId="0" applyFont="1" applyFill="1"/>
    <xf numFmtId="0" fontId="1" fillId="0" borderId="0" xfId="0" applyFont="1" applyFill="1" applyBorder="1"/>
    <xf numFmtId="4" fontId="17" fillId="0" borderId="0" xfId="0" applyNumberFormat="1" applyFont="1" applyFill="1" applyProtection="1">
      <protection locked="0"/>
    </xf>
    <xf numFmtId="4" fontId="18" fillId="0" borderId="0" xfId="0" applyNumberFormat="1" applyFont="1" applyFill="1" applyProtection="1">
      <protection locked="0"/>
    </xf>
    <xf numFmtId="0" fontId="68" fillId="0" borderId="0" xfId="0" applyFont="1" applyFill="1" applyAlignment="1">
      <alignment vertical="top"/>
    </xf>
    <xf numFmtId="0" fontId="59" fillId="0" borderId="0" xfId="0" applyFont="1" applyFill="1" applyBorder="1" applyAlignment="1">
      <alignment horizontal="left"/>
    </xf>
    <xf numFmtId="0" fontId="68" fillId="0" borderId="0" xfId="0" applyFont="1" applyFill="1" applyBorder="1" applyAlignment="1">
      <alignment horizontal="left"/>
    </xf>
    <xf numFmtId="2" fontId="68" fillId="0" borderId="0" xfId="0" applyNumberFormat="1" applyFont="1" applyFill="1" applyBorder="1" applyAlignment="1">
      <alignment horizontal="right"/>
    </xf>
    <xf numFmtId="4" fontId="68" fillId="0" borderId="0" xfId="0" applyNumberFormat="1" applyFont="1" applyFill="1" applyBorder="1"/>
    <xf numFmtId="0" fontId="82" fillId="0" borderId="1" xfId="0" applyFont="1" applyFill="1" applyBorder="1"/>
    <xf numFmtId="0" fontId="18" fillId="0" borderId="0" xfId="0" applyFont="1" applyAlignment="1">
      <alignment horizontal="justify" vertical="top"/>
    </xf>
    <xf numFmtId="0" fontId="36" fillId="0" borderId="0" xfId="0" applyFont="1"/>
    <xf numFmtId="4" fontId="36" fillId="0" borderId="0" xfId="0" applyNumberFormat="1" applyFont="1"/>
    <xf numFmtId="4" fontId="82" fillId="0" borderId="1" xfId="0" applyNumberFormat="1" applyFont="1" applyFill="1" applyBorder="1" applyAlignment="1">
      <alignment horizontal="right"/>
    </xf>
    <xf numFmtId="4" fontId="82" fillId="0" borderId="0" xfId="0" applyNumberFormat="1" applyFont="1" applyFill="1" applyBorder="1" applyAlignment="1">
      <alignment horizontal="right"/>
    </xf>
    <xf numFmtId="4" fontId="82" fillId="0" borderId="4" xfId="0" applyNumberFormat="1" applyFont="1" applyFill="1" applyBorder="1"/>
    <xf numFmtId="2" fontId="40" fillId="0" borderId="0" xfId="0" applyNumberFormat="1" applyFont="1" applyFill="1" applyAlignment="1">
      <alignment horizontal="right"/>
    </xf>
    <xf numFmtId="0" fontId="101" fillId="0" borderId="0" xfId="0" applyFont="1" applyFill="1" applyAlignment="1">
      <alignment horizontal="justify" vertical="justify"/>
    </xf>
    <xf numFmtId="0" fontId="102" fillId="0" borderId="0" xfId="0" applyFont="1" applyFill="1" applyAlignment="1">
      <alignment horizontal="justify"/>
    </xf>
    <xf numFmtId="0" fontId="103" fillId="0" borderId="0" xfId="0" applyFont="1" applyFill="1" applyAlignment="1">
      <alignment horizontal="left"/>
    </xf>
    <xf numFmtId="4" fontId="101" fillId="0" borderId="0" xfId="0" applyNumberFormat="1" applyFont="1" applyFill="1" applyAlignment="1">
      <alignment horizontal="right"/>
    </xf>
    <xf numFmtId="0" fontId="101" fillId="0" borderId="0" xfId="0" applyFont="1" applyFill="1"/>
    <xf numFmtId="4" fontId="104" fillId="0" borderId="0" xfId="0" applyNumberFormat="1" applyFont="1" applyFill="1" applyAlignment="1">
      <alignment horizontal="right"/>
    </xf>
    <xf numFmtId="4" fontId="101" fillId="0" borderId="0" xfId="0" applyNumberFormat="1" applyFont="1" applyFill="1" applyBorder="1" applyAlignment="1">
      <alignment horizontal="right"/>
    </xf>
    <xf numFmtId="0" fontId="101" fillId="0" borderId="0" xfId="0" applyFont="1" applyFill="1" applyBorder="1"/>
    <xf numFmtId="0" fontId="105" fillId="0" borderId="0" xfId="0" applyFont="1" applyFill="1" applyBorder="1" applyAlignment="1">
      <alignment horizontal="left" vertical="top" wrapText="1"/>
    </xf>
    <xf numFmtId="0" fontId="106" fillId="0" borderId="0" xfId="0" applyFont="1" applyFill="1" applyBorder="1" applyAlignment="1">
      <alignment horizontal="justify" vertical="top" wrapText="1"/>
    </xf>
    <xf numFmtId="0" fontId="106" fillId="0" borderId="0" xfId="0" applyFont="1" applyFill="1" applyBorder="1" applyAlignment="1">
      <alignment horizontal="justify" wrapText="1"/>
    </xf>
    <xf numFmtId="0" fontId="106" fillId="0" borderId="0" xfId="0" applyFont="1" applyFill="1" applyBorder="1" applyAlignment="1">
      <alignment horizontal="right" wrapText="1"/>
    </xf>
    <xf numFmtId="0" fontId="4" fillId="0" borderId="0" xfId="0" applyFont="1" applyFill="1" applyBorder="1" applyAlignment="1">
      <alignment horizontal="right" wrapText="1"/>
    </xf>
    <xf numFmtId="0" fontId="40" fillId="0" borderId="0" xfId="0" applyFont="1" applyFill="1" applyAlignment="1">
      <alignment horizontal="justify" vertical="justify"/>
    </xf>
    <xf numFmtId="0" fontId="55" fillId="0" borderId="0" xfId="0" applyFont="1" applyFill="1" applyAlignment="1">
      <alignment horizontal="justify"/>
    </xf>
    <xf numFmtId="0" fontId="18" fillId="0" borderId="0" xfId="0" applyFont="1" applyFill="1" applyAlignment="1">
      <alignment horizontal="left"/>
    </xf>
    <xf numFmtId="4" fontId="108" fillId="0" borderId="0" xfId="0" applyNumberFormat="1" applyFont="1" applyFill="1" applyAlignment="1">
      <alignment horizontal="right"/>
    </xf>
    <xf numFmtId="4" fontId="40" fillId="0" borderId="0" xfId="0" applyNumberFormat="1" applyFont="1" applyFill="1" applyBorder="1" applyAlignment="1">
      <alignment horizontal="right"/>
    </xf>
    <xf numFmtId="0" fontId="18" fillId="0" borderId="1" xfId="0" quotePrefix="1" applyFont="1" applyFill="1" applyBorder="1" applyAlignment="1">
      <alignment horizontal="justify" wrapText="1"/>
    </xf>
    <xf numFmtId="4" fontId="40" fillId="0" borderId="1" xfId="0" applyNumberFormat="1" applyFont="1" applyFill="1" applyBorder="1" applyAlignment="1">
      <alignment horizontal="right"/>
    </xf>
    <xf numFmtId="4" fontId="62" fillId="0" borderId="0" xfId="0" applyNumberFormat="1" applyFont="1" applyFill="1" applyBorder="1" applyAlignment="1">
      <alignment horizontal="right"/>
    </xf>
    <xf numFmtId="0" fontId="89" fillId="0" borderId="0" xfId="0" applyFont="1" applyFill="1" applyAlignment="1">
      <alignment horizontal="left"/>
    </xf>
    <xf numFmtId="4" fontId="77" fillId="0" borderId="0" xfId="0" applyNumberFormat="1" applyFont="1" applyFill="1" applyBorder="1" applyAlignment="1">
      <alignment horizontal="left"/>
    </xf>
    <xf numFmtId="4" fontId="109" fillId="0" borderId="0" xfId="0" applyNumberFormat="1" applyFont="1" applyFill="1" applyBorder="1" applyAlignment="1">
      <alignment horizontal="right"/>
    </xf>
    <xf numFmtId="0" fontId="40" fillId="13" borderId="0" xfId="0" applyFont="1" applyFill="1"/>
    <xf numFmtId="0" fontId="89" fillId="0" borderId="0" xfId="0" applyFont="1" applyFill="1"/>
    <xf numFmtId="0" fontId="40" fillId="9" borderId="0" xfId="0" applyFont="1" applyFill="1"/>
    <xf numFmtId="0" fontId="18" fillId="0" borderId="1" xfId="0" quotePrefix="1" applyFont="1" applyFill="1" applyBorder="1" applyAlignment="1">
      <alignment horizontal="left"/>
    </xf>
    <xf numFmtId="49" fontId="18" fillId="0" borderId="0" xfId="0" applyNumberFormat="1" applyFont="1" applyFill="1" applyAlignment="1">
      <alignment horizontal="justify"/>
    </xf>
    <xf numFmtId="0" fontId="77" fillId="0" borderId="0" xfId="0" applyFont="1" applyFill="1" applyBorder="1" applyAlignment="1">
      <alignment horizontal="center"/>
    </xf>
    <xf numFmtId="0" fontId="110" fillId="0" borderId="0" xfId="0" applyFont="1" applyFill="1" applyBorder="1"/>
    <xf numFmtId="0" fontId="111" fillId="0" borderId="0" xfId="0" applyFont="1" applyFill="1" applyBorder="1" applyAlignment="1">
      <alignment horizontal="center"/>
    </xf>
    <xf numFmtId="0" fontId="101" fillId="0" borderId="0" xfId="0" applyFont="1" applyFill="1" applyAlignment="1">
      <alignment horizontal="left"/>
    </xf>
    <xf numFmtId="0" fontId="17" fillId="0" borderId="0" xfId="0" applyFont="1" applyBorder="1" applyAlignment="1">
      <alignment horizontal="justify"/>
    </xf>
    <xf numFmtId="0" fontId="0" fillId="0" borderId="0" xfId="0" applyAlignment="1">
      <alignment wrapText="1"/>
    </xf>
    <xf numFmtId="4" fontId="21" fillId="0" borderId="1" xfId="0" applyNumberFormat="1" applyFont="1" applyFill="1" applyBorder="1" applyAlignment="1">
      <alignment horizontal="center" vertical="top" wrapText="1"/>
    </xf>
    <xf numFmtId="0" fontId="113" fillId="0" borderId="1" xfId="0" applyFont="1" applyBorder="1" applyAlignment="1">
      <alignment horizontal="justify"/>
    </xf>
    <xf numFmtId="0" fontId="18" fillId="0" borderId="0" xfId="0" applyFont="1" applyFill="1" applyBorder="1" applyAlignment="1">
      <alignment horizontal="center"/>
    </xf>
    <xf numFmtId="4" fontId="18" fillId="0" borderId="0" xfId="4" applyNumberFormat="1" applyFont="1" applyFill="1" applyBorder="1" applyAlignment="1"/>
    <xf numFmtId="4" fontId="18" fillId="0" borderId="1" xfId="0" applyNumberFormat="1" applyFont="1" applyFill="1" applyBorder="1" applyAlignment="1">
      <alignment horizontal="right"/>
    </xf>
    <xf numFmtId="0" fontId="114" fillId="0" borderId="0" xfId="0" applyFont="1" applyBorder="1" applyAlignment="1">
      <alignment horizontal="justify"/>
    </xf>
    <xf numFmtId="0" fontId="21" fillId="0" borderId="1" xfId="0" applyFont="1" applyFill="1" applyBorder="1" applyAlignment="1">
      <alignment horizontal="justify" vertical="top" wrapText="1"/>
    </xf>
    <xf numFmtId="4" fontId="21" fillId="0" borderId="1" xfId="0" applyNumberFormat="1" applyFont="1" applyFill="1" applyBorder="1" applyAlignment="1">
      <alignment horizontal="right"/>
    </xf>
    <xf numFmtId="0" fontId="19" fillId="0" borderId="0" xfId="0" applyFont="1" applyFill="1" applyBorder="1" applyAlignment="1">
      <alignment horizontal="justify" vertical="top" wrapText="1"/>
    </xf>
    <xf numFmtId="4" fontId="19" fillId="0" borderId="0" xfId="0" applyNumberFormat="1" applyFont="1" applyFill="1" applyBorder="1" applyAlignment="1">
      <alignment horizontal="right"/>
    </xf>
    <xf numFmtId="0" fontId="18" fillId="0" borderId="1" xfId="0" applyFont="1" applyFill="1" applyBorder="1" applyAlignment="1">
      <alignment horizontal="justify" vertical="top" wrapText="1"/>
    </xf>
    <xf numFmtId="9" fontId="23" fillId="0" borderId="0" xfId="0" applyNumberFormat="1" applyFont="1" applyFill="1" applyBorder="1" applyAlignment="1">
      <alignment horizontal="justify"/>
    </xf>
    <xf numFmtId="0" fontId="21" fillId="0" borderId="1" xfId="0" applyFont="1" applyFill="1" applyBorder="1" applyAlignment="1">
      <alignment horizontal="left" vertical="top" wrapText="1"/>
    </xf>
    <xf numFmtId="0" fontId="21" fillId="0" borderId="0" xfId="0" applyFont="1" applyFill="1" applyBorder="1" applyAlignment="1">
      <alignment horizontal="left" vertical="top" wrapText="1"/>
    </xf>
    <xf numFmtId="0" fontId="17" fillId="11" borderId="0" xfId="0" applyFont="1" applyFill="1" applyBorder="1" applyAlignment="1">
      <alignment horizontal="justify"/>
    </xf>
    <xf numFmtId="49" fontId="5" fillId="0" borderId="0" xfId="0" applyNumberFormat="1" applyFont="1" applyFill="1" applyAlignment="1">
      <alignment horizontal="left" vertical="top"/>
    </xf>
    <xf numFmtId="0" fontId="5" fillId="0" borderId="0" xfId="0" applyFont="1" applyFill="1" applyAlignment="1">
      <alignment horizontal="left" vertical="top"/>
    </xf>
    <xf numFmtId="0" fontId="5" fillId="0" borderId="0" xfId="0" applyFont="1" applyFill="1" applyAlignment="1">
      <alignment horizontal="center" vertical="top"/>
    </xf>
    <xf numFmtId="0" fontId="5" fillId="0" borderId="0" xfId="0" applyFont="1" applyFill="1" applyBorder="1" applyAlignment="1">
      <alignment horizontal="center" vertical="top"/>
    </xf>
    <xf numFmtId="49" fontId="5" fillId="0" borderId="0" xfId="0" applyNumberFormat="1" applyFont="1" applyFill="1" applyBorder="1" applyAlignment="1">
      <alignment horizontal="left" vertical="top"/>
    </xf>
    <xf numFmtId="0" fontId="5" fillId="0" borderId="0" xfId="0" applyFont="1" applyFill="1" applyAlignment="1">
      <alignment horizontal="left" vertical="top" wrapText="1"/>
    </xf>
    <xf numFmtId="0" fontId="5" fillId="0" borderId="0" xfId="0" applyFont="1" applyFill="1" applyBorder="1" applyAlignment="1">
      <alignment horizontal="right" vertical="top"/>
    </xf>
    <xf numFmtId="49" fontId="116" fillId="0" borderId="11" xfId="0" applyNumberFormat="1" applyFont="1" applyFill="1" applyBorder="1" applyAlignment="1">
      <alignment horizontal="left" vertical="top" wrapText="1"/>
    </xf>
    <xf numFmtId="0" fontId="117" fillId="0" borderId="11" xfId="0" applyFont="1" applyFill="1" applyBorder="1" applyAlignment="1">
      <alignment horizontal="left" vertical="top"/>
    </xf>
    <xf numFmtId="0" fontId="117" fillId="0" borderId="11" xfId="0" applyFont="1" applyFill="1" applyBorder="1" applyAlignment="1">
      <alignment horizontal="left" vertical="top" wrapText="1"/>
    </xf>
    <xf numFmtId="0" fontId="117" fillId="0" borderId="0" xfId="0" applyFont="1" applyFill="1" applyAlignment="1">
      <alignment horizontal="left" vertical="top"/>
    </xf>
    <xf numFmtId="49" fontId="116" fillId="0" borderId="0" xfId="0" applyNumberFormat="1" applyFont="1" applyFill="1" applyBorder="1" applyAlignment="1">
      <alignment horizontal="left" vertical="top" wrapText="1"/>
    </xf>
    <xf numFmtId="0" fontId="117" fillId="0" borderId="0" xfId="0" applyFont="1" applyFill="1" applyBorder="1" applyAlignment="1">
      <alignment horizontal="left" vertical="top"/>
    </xf>
    <xf numFmtId="0" fontId="117" fillId="0" borderId="0" xfId="0" applyFont="1" applyFill="1" applyBorder="1" applyAlignment="1">
      <alignment horizontal="left" vertical="top" wrapText="1"/>
    </xf>
    <xf numFmtId="49" fontId="19" fillId="0" borderId="0" xfId="0" applyNumberFormat="1" applyFont="1" applyFill="1" applyAlignment="1">
      <alignment horizontal="right" vertical="top" wrapText="1"/>
    </xf>
    <xf numFmtId="0" fontId="17" fillId="0" borderId="0" xfId="0" applyFont="1" applyFill="1" applyAlignment="1">
      <alignment vertical="top" wrapText="1"/>
    </xf>
    <xf numFmtId="0" fontId="17" fillId="0" borderId="0" xfId="0" applyFont="1" applyFill="1" applyAlignment="1">
      <alignment horizontal="right" vertical="top"/>
    </xf>
    <xf numFmtId="4" fontId="17" fillId="0" borderId="0" xfId="0" applyNumberFormat="1" applyFont="1" applyFill="1" applyAlignment="1">
      <alignment horizontal="right" vertical="top"/>
    </xf>
    <xf numFmtId="4" fontId="118" fillId="0" borderId="0" xfId="0" applyNumberFormat="1" applyFont="1" applyFill="1" applyAlignment="1">
      <alignment vertical="top"/>
    </xf>
    <xf numFmtId="49" fontId="18" fillId="0" borderId="0" xfId="0" applyNumberFormat="1" applyFont="1" applyFill="1" applyAlignment="1">
      <alignment horizontal="right" vertical="top" wrapText="1"/>
    </xf>
    <xf numFmtId="49" fontId="21" fillId="0" borderId="0" xfId="0" applyNumberFormat="1" applyFont="1" applyFill="1" applyAlignment="1">
      <alignment horizontal="right" vertical="top"/>
    </xf>
    <xf numFmtId="49" fontId="7" fillId="0" borderId="0" xfId="0" applyNumberFormat="1" applyFont="1" applyFill="1" applyAlignment="1">
      <alignment horizontal="right" vertical="top"/>
    </xf>
    <xf numFmtId="49" fontId="17" fillId="0" borderId="0" xfId="0" applyNumberFormat="1" applyFont="1" applyFill="1" applyAlignment="1">
      <alignment horizontal="right" vertical="top"/>
    </xf>
    <xf numFmtId="49" fontId="117" fillId="0" borderId="11" xfId="0" applyNumberFormat="1" applyFont="1" applyFill="1" applyBorder="1" applyAlignment="1">
      <alignment horizontal="left" vertical="top" wrapText="1"/>
    </xf>
    <xf numFmtId="49" fontId="117" fillId="0" borderId="12" xfId="0" applyNumberFormat="1" applyFont="1" applyFill="1" applyBorder="1" applyAlignment="1">
      <alignment horizontal="right" vertical="top"/>
    </xf>
    <xf numFmtId="0" fontId="17" fillId="0" borderId="0" xfId="0" applyFont="1" applyFill="1" applyBorder="1" applyAlignment="1">
      <alignment vertical="top"/>
    </xf>
    <xf numFmtId="0" fontId="17" fillId="0" borderId="0" xfId="0" applyFont="1" applyFill="1" applyBorder="1" applyAlignment="1">
      <alignment horizontal="right" vertical="top"/>
    </xf>
    <xf numFmtId="0" fontId="117" fillId="0" borderId="0" xfId="0" applyFont="1" applyFill="1" applyBorder="1" applyAlignment="1">
      <alignment vertical="top"/>
    </xf>
    <xf numFmtId="0" fontId="119" fillId="0" borderId="0" xfId="0" applyFont="1" applyFill="1" applyAlignment="1">
      <alignment vertical="top"/>
    </xf>
    <xf numFmtId="0" fontId="117" fillId="0" borderId="0" xfId="0" applyFont="1" applyFill="1" applyAlignment="1">
      <alignment vertical="top"/>
    </xf>
    <xf numFmtId="0" fontId="120" fillId="0" borderId="0" xfId="0" applyFont="1" applyFill="1" applyAlignment="1">
      <alignment vertical="top"/>
    </xf>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4" fontId="15" fillId="0" borderId="1" xfId="0" applyNumberFormat="1" applyFont="1" applyFill="1" applyBorder="1" applyAlignment="1">
      <alignment horizontal="center" vertical="center"/>
    </xf>
    <xf numFmtId="4" fontId="15" fillId="0" borderId="1" xfId="0" applyNumberFormat="1" applyFont="1" applyFill="1" applyBorder="1" applyAlignment="1">
      <alignment horizontal="center" vertical="center" wrapText="1"/>
    </xf>
    <xf numFmtId="0" fontId="121" fillId="0" borderId="0" xfId="0" applyFont="1" applyFill="1" applyBorder="1" applyAlignment="1">
      <alignment horizontal="center" vertical="center"/>
    </xf>
    <xf numFmtId="0" fontId="122" fillId="0" borderId="0" xfId="0" applyFont="1" applyFill="1" applyBorder="1" applyAlignment="1">
      <alignment horizontal="center" vertical="center"/>
    </xf>
    <xf numFmtId="0" fontId="121" fillId="0" borderId="0" xfId="0" applyFont="1" applyFill="1" applyAlignment="1">
      <alignment horizontal="center" vertical="center"/>
    </xf>
    <xf numFmtId="0" fontId="122" fillId="0" borderId="0" xfId="0" applyFont="1" applyFill="1" applyAlignment="1">
      <alignment horizontal="center" vertical="center"/>
    </xf>
    <xf numFmtId="49"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4" fontId="15" fillId="0" borderId="0" xfId="0" applyNumberFormat="1" applyFont="1" applyFill="1" applyBorder="1" applyAlignment="1">
      <alignment horizontal="center" vertical="center"/>
    </xf>
    <xf numFmtId="4" fontId="15" fillId="0" borderId="0" xfId="0" applyNumberFormat="1" applyFont="1" applyFill="1" applyBorder="1" applyAlignment="1">
      <alignment horizontal="center" vertical="center" wrapText="1"/>
    </xf>
    <xf numFmtId="49" fontId="15" fillId="0" borderId="0" xfId="0" applyNumberFormat="1" applyFont="1" applyFill="1" applyAlignment="1">
      <alignment horizontal="right" vertical="top"/>
    </xf>
    <xf numFmtId="0" fontId="15" fillId="0" borderId="0" xfId="0" applyFont="1" applyFill="1" applyAlignment="1">
      <alignment vertical="top" wrapText="1"/>
    </xf>
    <xf numFmtId="0" fontId="15" fillId="0" borderId="0" xfId="0" applyFont="1" applyFill="1" applyAlignment="1">
      <alignment horizontal="right" vertical="top"/>
    </xf>
    <xf numFmtId="4" fontId="15" fillId="0" borderId="0" xfId="0" applyNumberFormat="1" applyFont="1" applyFill="1" applyAlignment="1">
      <alignment horizontal="right" vertical="top"/>
    </xf>
    <xf numFmtId="4" fontId="15" fillId="0" borderId="0" xfId="0" applyNumberFormat="1" applyFont="1" applyFill="1" applyAlignment="1">
      <alignment vertical="top"/>
    </xf>
    <xf numFmtId="4" fontId="17" fillId="0" borderId="0" xfId="0" applyNumberFormat="1" applyFont="1" applyFill="1" applyAlignment="1">
      <alignment vertical="top" wrapText="1"/>
    </xf>
    <xf numFmtId="0" fontId="123" fillId="0" borderId="0" xfId="0" applyFont="1" applyFill="1" applyAlignment="1">
      <alignment vertical="top"/>
    </xf>
    <xf numFmtId="4" fontId="17" fillId="0" borderId="0" xfId="0" applyNumberFormat="1" applyFont="1" applyFill="1" applyAlignment="1">
      <alignment vertical="top"/>
    </xf>
    <xf numFmtId="0" fontId="77" fillId="0" borderId="0" xfId="0" applyFont="1" applyFill="1" applyAlignment="1">
      <alignment vertical="top"/>
    </xf>
    <xf numFmtId="0" fontId="17" fillId="0" borderId="0" xfId="0" applyFont="1" applyFill="1" applyAlignment="1">
      <alignment horizontal="justify" vertical="top" wrapText="1"/>
    </xf>
    <xf numFmtId="4" fontId="17" fillId="0" borderId="0" xfId="0" applyNumberFormat="1" applyFont="1" applyFill="1" applyAlignment="1">
      <alignment horizontal="right" vertical="top" wrapText="1"/>
    </xf>
    <xf numFmtId="0" fontId="15" fillId="0" borderId="0" xfId="0" applyFont="1" applyFill="1" applyAlignment="1">
      <alignment vertical="top"/>
    </xf>
    <xf numFmtId="0" fontId="17" fillId="0" borderId="0" xfId="0" applyFont="1" applyFill="1" applyAlignment="1">
      <alignment horizontal="right"/>
    </xf>
    <xf numFmtId="4" fontId="17" fillId="0" borderId="0" xfId="0" applyNumberFormat="1" applyFont="1" applyFill="1" applyAlignment="1">
      <alignment wrapText="1"/>
    </xf>
    <xf numFmtId="49" fontId="17" fillId="0" borderId="8" xfId="0" applyNumberFormat="1" applyFont="1" applyFill="1" applyBorder="1" applyAlignment="1">
      <alignment horizontal="right" vertical="top"/>
    </xf>
    <xf numFmtId="0" fontId="17" fillId="0" borderId="8" xfId="0" applyFont="1" applyFill="1" applyBorder="1" applyAlignment="1">
      <alignment horizontal="justify" vertical="top" wrapText="1"/>
    </xf>
    <xf numFmtId="0" fontId="17" fillId="0" borderId="8" xfId="0" applyFont="1" applyFill="1" applyBorder="1" applyAlignment="1">
      <alignment horizontal="right" vertical="top" wrapText="1"/>
    </xf>
    <xf numFmtId="4" fontId="17" fillId="0" borderId="8" xfId="0" applyNumberFormat="1" applyFont="1" applyFill="1" applyBorder="1" applyAlignment="1">
      <alignment horizontal="right" vertical="top"/>
    </xf>
    <xf numFmtId="4" fontId="17" fillId="0" borderId="8" xfId="0" applyNumberFormat="1" applyFont="1" applyFill="1" applyBorder="1" applyAlignment="1">
      <alignment vertical="top"/>
    </xf>
    <xf numFmtId="0" fontId="15" fillId="0" borderId="0" xfId="0" applyFont="1" applyFill="1" applyAlignment="1">
      <alignment horizontal="right" vertical="top" wrapText="1"/>
    </xf>
    <xf numFmtId="0" fontId="17" fillId="0" borderId="0" xfId="0" applyFont="1" applyFill="1" applyAlignment="1">
      <alignment horizontal="right" vertical="top" wrapText="1"/>
    </xf>
    <xf numFmtId="0" fontId="77" fillId="0" borderId="0" xfId="0" applyFont="1" applyFill="1" applyAlignment="1"/>
    <xf numFmtId="0" fontId="62" fillId="0" borderId="0" xfId="0" applyFont="1" applyFill="1" applyAlignment="1">
      <alignment vertical="top"/>
    </xf>
    <xf numFmtId="0" fontId="17" fillId="0" borderId="0" xfId="5" applyFont="1" applyFill="1" applyAlignment="1">
      <alignment horizontal="justify" vertical="top" wrapText="1"/>
    </xf>
    <xf numFmtId="0" fontId="77" fillId="0" borderId="0" xfId="0" applyFont="1" applyFill="1" applyAlignment="1">
      <alignment horizontal="right" vertical="top" wrapText="1"/>
    </xf>
    <xf numFmtId="0" fontId="125" fillId="0" borderId="0" xfId="0" applyFont="1" applyFill="1" applyAlignment="1">
      <alignment horizontal="justify" vertical="top" wrapText="1"/>
    </xf>
    <xf numFmtId="0" fontId="17" fillId="0" borderId="0" xfId="0" applyFont="1" applyFill="1" applyAlignment="1">
      <alignment horizontal="justify" vertical="top"/>
    </xf>
    <xf numFmtId="0" fontId="68" fillId="0" borderId="0" xfId="0" applyFont="1" applyFill="1" applyAlignment="1">
      <alignment horizontal="justify" vertical="top"/>
    </xf>
    <xf numFmtId="0" fontId="54" fillId="0" borderId="0" xfId="0" applyFont="1" applyFill="1" applyAlignment="1">
      <alignment vertical="top" wrapText="1"/>
    </xf>
    <xf numFmtId="0" fontId="54" fillId="0" borderId="0" xfId="0" applyFont="1" applyFill="1" applyAlignment="1">
      <alignment horizontal="right"/>
    </xf>
    <xf numFmtId="4" fontId="54" fillId="0" borderId="0" xfId="0" applyNumberFormat="1" applyFont="1" applyFill="1" applyAlignment="1">
      <alignment horizontal="right" wrapText="1"/>
    </xf>
    <xf numFmtId="4" fontId="17" fillId="0" borderId="0" xfId="0" applyNumberFormat="1" applyFont="1" applyFill="1" applyAlignment="1" applyProtection="1">
      <alignment horizontal="right" wrapText="1"/>
      <protection locked="0"/>
    </xf>
    <xf numFmtId="0" fontId="0" fillId="0" borderId="0" xfId="0" applyFill="1" applyAlignment="1"/>
    <xf numFmtId="4" fontId="17" fillId="0" borderId="0" xfId="0" applyNumberFormat="1" applyFont="1" applyFill="1" applyAlignment="1">
      <alignment horizontal="right" wrapText="1"/>
    </xf>
    <xf numFmtId="0" fontId="17" fillId="0" borderId="0" xfId="0" applyFont="1" applyFill="1" applyAlignment="1">
      <alignment horizontal="right" vertical="center"/>
    </xf>
    <xf numFmtId="0" fontId="40" fillId="0" borderId="0" xfId="0" applyFont="1" applyFill="1" applyAlignment="1">
      <alignment vertical="center"/>
    </xf>
    <xf numFmtId="0" fontId="40" fillId="0" borderId="0" xfId="0" applyFont="1" applyFill="1" applyAlignment="1"/>
    <xf numFmtId="4" fontId="17" fillId="0" borderId="0" xfId="0" applyNumberFormat="1" applyFont="1" applyFill="1" applyAlignment="1"/>
    <xf numFmtId="0" fontId="68" fillId="0" borderId="0" xfId="0" applyFont="1" applyFill="1" applyAlignment="1">
      <alignment horizontal="right" vertical="center"/>
    </xf>
    <xf numFmtId="0" fontId="17" fillId="0" borderId="0" xfId="0" applyFont="1" applyFill="1" applyAlignment="1">
      <alignment vertical="center"/>
    </xf>
    <xf numFmtId="4" fontId="68" fillId="0" borderId="0" xfId="0" applyNumberFormat="1" applyFont="1" applyFill="1" applyAlignment="1"/>
    <xf numFmtId="4" fontId="68" fillId="0" borderId="0" xfId="0" applyNumberFormat="1" applyFont="1" applyFill="1" applyAlignment="1">
      <alignment vertical="top"/>
    </xf>
    <xf numFmtId="0" fontId="68" fillId="0" borderId="0" xfId="0" applyFont="1" applyFill="1" applyAlignment="1"/>
    <xf numFmtId="4" fontId="40" fillId="0" borderId="0" xfId="0" applyNumberFormat="1" applyFont="1" applyFill="1" applyAlignment="1">
      <alignment vertical="top"/>
    </xf>
    <xf numFmtId="2" fontId="17" fillId="0" borderId="0" xfId="0" applyNumberFormat="1" applyFont="1" applyFill="1" applyAlignment="1">
      <alignment horizontal="right" vertical="top"/>
    </xf>
    <xf numFmtId="4" fontId="17" fillId="0" borderId="0" xfId="4" applyNumberFormat="1" applyFont="1" applyFill="1" applyAlignment="1">
      <alignment horizontal="center" wrapText="1"/>
    </xf>
    <xf numFmtId="0" fontId="0" fillId="0" borderId="0" xfId="0" applyFill="1" applyAlignment="1">
      <alignment vertical="top"/>
    </xf>
    <xf numFmtId="4" fontId="17" fillId="0" borderId="0" xfId="4" applyNumberFormat="1" applyFont="1" applyFill="1" applyAlignment="1">
      <alignment horizontal="right" wrapText="1"/>
    </xf>
    <xf numFmtId="49" fontId="40" fillId="0" borderId="0" xfId="0" applyNumberFormat="1" applyFont="1" applyFill="1" applyAlignment="1">
      <alignment horizontal="right" vertical="top"/>
    </xf>
    <xf numFmtId="0" fontId="40" fillId="0" borderId="0" xfId="0" applyFont="1" applyFill="1" applyAlignment="1">
      <alignment vertical="top" wrapText="1"/>
    </xf>
    <xf numFmtId="0" fontId="40" fillId="0" borderId="0" xfId="0" applyFont="1" applyFill="1" applyAlignment="1">
      <alignment horizontal="right" vertical="top" wrapText="1"/>
    </xf>
    <xf numFmtId="4" fontId="40" fillId="0" borderId="0" xfId="0" applyNumberFormat="1" applyFont="1" applyFill="1" applyAlignment="1">
      <alignment horizontal="right" vertical="top"/>
    </xf>
    <xf numFmtId="0" fontId="68" fillId="0" borderId="0" xfId="0" applyFont="1" applyFill="1" applyAlignment="1">
      <alignment horizontal="right" vertical="top"/>
    </xf>
    <xf numFmtId="0" fontId="62" fillId="0" borderId="0" xfId="0" applyFont="1" applyFill="1" applyAlignment="1">
      <alignment horizontal="right"/>
    </xf>
    <xf numFmtId="0" fontId="17" fillId="0" borderId="0" xfId="0" applyFont="1" applyFill="1" applyAlignment="1">
      <alignment horizontal="justify" vertical="justify" wrapText="1"/>
    </xf>
    <xf numFmtId="49" fontId="50" fillId="0" borderId="0" xfId="0" applyNumberFormat="1" applyFont="1" applyFill="1" applyAlignment="1">
      <alignment horizontal="right" vertical="top" wrapText="1"/>
    </xf>
    <xf numFmtId="0" fontId="126" fillId="0" borderId="0" xfId="0" applyFont="1" applyFill="1" applyBorder="1" applyAlignment="1">
      <alignment horizontal="left" vertical="top" wrapText="1"/>
    </xf>
    <xf numFmtId="0" fontId="126" fillId="0" borderId="0" xfId="0" applyFont="1" applyFill="1" applyBorder="1" applyAlignment="1">
      <alignment horizontal="right" vertical="top" wrapText="1"/>
    </xf>
    <xf numFmtId="4" fontId="126" fillId="0" borderId="0" xfId="0" applyNumberFormat="1" applyFont="1" applyFill="1" applyBorder="1" applyAlignment="1">
      <alignment horizontal="right" vertical="top"/>
    </xf>
    <xf numFmtId="49" fontId="17" fillId="0" borderId="0" xfId="0" applyNumberFormat="1" applyFont="1" applyFill="1" applyBorder="1" applyAlignment="1">
      <alignment horizontal="right" vertical="top" wrapText="1"/>
    </xf>
    <xf numFmtId="0" fontId="17" fillId="0" borderId="0" xfId="0" applyFont="1" applyFill="1" applyBorder="1" applyAlignment="1">
      <alignment horizontal="right" vertical="top" wrapText="1"/>
    </xf>
    <xf numFmtId="4" fontId="15" fillId="0" borderId="0" xfId="0" applyNumberFormat="1" applyFont="1" applyFill="1" applyBorder="1" applyAlignment="1">
      <alignment horizontal="left" vertical="top"/>
    </xf>
    <xf numFmtId="4" fontId="17" fillId="0" borderId="0" xfId="0" applyNumberFormat="1" applyFont="1" applyFill="1" applyBorder="1" applyAlignment="1">
      <alignment horizontal="right" vertical="top"/>
    </xf>
    <xf numFmtId="0" fontId="17" fillId="0" borderId="0" xfId="0" applyFont="1" applyFill="1" applyBorder="1" applyAlignment="1"/>
    <xf numFmtId="0" fontId="68" fillId="0" borderId="0" xfId="0" applyFont="1" applyFill="1" applyBorder="1" applyAlignment="1"/>
    <xf numFmtId="0" fontId="15" fillId="0" borderId="0" xfId="0" applyFont="1" applyFill="1" applyAlignment="1">
      <alignment horizontal="justify" vertical="top" wrapText="1"/>
    </xf>
    <xf numFmtId="4" fontId="35" fillId="0" borderId="0" xfId="0" applyNumberFormat="1" applyFont="1" applyFill="1" applyAlignment="1">
      <alignment horizontal="right"/>
    </xf>
    <xf numFmtId="0" fontId="35" fillId="0" borderId="0" xfId="0" applyFont="1" applyFill="1" applyAlignment="1">
      <alignment vertical="top"/>
    </xf>
    <xf numFmtId="0" fontId="125" fillId="0" borderId="0" xfId="0" applyFont="1" applyFill="1" applyAlignment="1">
      <alignment horizontal="right"/>
    </xf>
    <xf numFmtId="4" fontId="125" fillId="0" borderId="0" xfId="0" applyNumberFormat="1" applyFont="1" applyFill="1" applyAlignment="1">
      <alignment horizontal="center" wrapText="1"/>
    </xf>
    <xf numFmtId="4" fontId="125" fillId="0" borderId="0" xfId="0" applyNumberFormat="1" applyFont="1" applyFill="1" applyAlignment="1">
      <alignment horizontal="right" wrapText="1"/>
    </xf>
    <xf numFmtId="0" fontId="17" fillId="0" borderId="8" xfId="0" applyFont="1" applyFill="1" applyBorder="1" applyAlignment="1">
      <alignment vertical="top" wrapText="1"/>
    </xf>
    <xf numFmtId="0" fontId="40" fillId="0" borderId="0" xfId="0" applyFont="1" applyFill="1" applyAlignment="1">
      <alignment horizontal="justify" wrapText="1"/>
    </xf>
    <xf numFmtId="49" fontId="15" fillId="0" borderId="13" xfId="0" applyNumberFormat="1" applyFont="1" applyFill="1" applyBorder="1" applyAlignment="1">
      <alignment horizontal="right" vertical="top"/>
    </xf>
    <xf numFmtId="0" fontId="15" fillId="0" borderId="13" xfId="0" applyFont="1" applyFill="1" applyBorder="1" applyAlignment="1">
      <alignment horizontal="justify" vertical="top" wrapText="1"/>
    </xf>
    <xf numFmtId="0" fontId="15" fillId="0" borderId="13" xfId="0" applyFont="1" applyFill="1" applyBorder="1" applyAlignment="1">
      <alignment horizontal="right" vertical="top" wrapText="1"/>
    </xf>
    <xf numFmtId="4" fontId="15" fillId="0" borderId="13" xfId="0" applyNumberFormat="1" applyFont="1" applyFill="1" applyBorder="1" applyAlignment="1">
      <alignment horizontal="right" vertical="top"/>
    </xf>
    <xf numFmtId="49" fontId="3" fillId="0" borderId="0" xfId="0" applyNumberFormat="1" applyFont="1" applyFill="1" applyAlignment="1">
      <alignment horizontal="right" vertical="top"/>
    </xf>
    <xf numFmtId="49" fontId="19" fillId="0" borderId="0" xfId="0" applyNumberFormat="1" applyFont="1" applyFill="1" applyAlignment="1">
      <alignment horizontal="right" vertical="top"/>
    </xf>
    <xf numFmtId="0" fontId="19" fillId="0" borderId="0" xfId="0" applyFont="1" applyFill="1" applyAlignment="1">
      <alignment vertical="top" wrapText="1"/>
    </xf>
    <xf numFmtId="0" fontId="19" fillId="0" borderId="0" xfId="0" applyFont="1" applyFill="1" applyAlignment="1">
      <alignment vertical="top"/>
    </xf>
    <xf numFmtId="49" fontId="15" fillId="0" borderId="8" xfId="0" applyNumberFormat="1" applyFont="1" applyFill="1" applyBorder="1" applyAlignment="1">
      <alignment horizontal="right" vertical="top"/>
    </xf>
    <xf numFmtId="0" fontId="15" fillId="0" borderId="8" xfId="0" applyFont="1" applyFill="1" applyBorder="1" applyAlignment="1">
      <alignment vertical="top" wrapText="1"/>
    </xf>
    <xf numFmtId="0" fontId="15" fillId="0" borderId="8" xfId="0" applyFont="1" applyFill="1" applyBorder="1" applyAlignment="1">
      <alignment horizontal="right" vertical="top" wrapText="1"/>
    </xf>
    <xf numFmtId="4" fontId="21" fillId="0" borderId="1" xfId="0" applyNumberFormat="1" applyFont="1" applyFill="1" applyBorder="1" applyAlignment="1">
      <alignment vertical="top"/>
    </xf>
    <xf numFmtId="0" fontId="129" fillId="0" borderId="0" xfId="0" applyFont="1" applyAlignment="1">
      <alignment horizontal="center" vertical="top"/>
    </xf>
    <xf numFmtId="0" fontId="130" fillId="0" borderId="0" xfId="0" applyFont="1"/>
    <xf numFmtId="0" fontId="130" fillId="0" borderId="0" xfId="0" applyFont="1" applyFill="1"/>
    <xf numFmtId="0" fontId="129" fillId="0" borderId="0" xfId="0" applyFont="1" applyAlignment="1">
      <alignment vertical="top" wrapText="1"/>
    </xf>
    <xf numFmtId="0" fontId="129" fillId="0" borderId="0" xfId="0" applyFont="1" applyAlignment="1">
      <alignment horizontal="center"/>
    </xf>
    <xf numFmtId="0" fontId="129" fillId="0" borderId="0" xfId="0" applyFont="1"/>
    <xf numFmtId="0" fontId="89" fillId="0" borderId="0" xfId="0" applyFont="1" applyAlignment="1">
      <alignment horizontal="center" vertical="top"/>
    </xf>
    <xf numFmtId="0" fontId="40" fillId="0" borderId="0" xfId="0" applyFont="1" applyAlignment="1">
      <alignment vertical="top" wrapText="1"/>
    </xf>
    <xf numFmtId="0" fontId="40" fillId="0" borderId="14" xfId="0" applyFont="1" applyBorder="1" applyAlignment="1">
      <alignment horizontal="center" vertical="center" wrapText="1"/>
    </xf>
    <xf numFmtId="0" fontId="131" fillId="0" borderId="0" xfId="0" applyFont="1" applyAlignment="1">
      <alignment horizontal="center" vertical="top"/>
    </xf>
    <xf numFmtId="0" fontId="0" fillId="0" borderId="0" xfId="0" applyAlignment="1">
      <alignment vertical="top" wrapText="1"/>
    </xf>
    <xf numFmtId="0" fontId="0" fillId="0" borderId="0" xfId="0" applyBorder="1" applyAlignment="1">
      <alignment horizontal="center" vertical="center" wrapText="1"/>
    </xf>
    <xf numFmtId="0" fontId="0" fillId="0" borderId="0" xfId="0" applyAlignment="1">
      <alignment horizontal="center"/>
    </xf>
    <xf numFmtId="0" fontId="132" fillId="7" borderId="0" xfId="0" applyFont="1" applyFill="1" applyAlignment="1">
      <alignment horizontal="center" vertical="top"/>
    </xf>
    <xf numFmtId="0" fontId="132" fillId="7" borderId="0" xfId="0" applyFont="1" applyFill="1" applyAlignment="1">
      <alignment vertical="top" wrapText="1"/>
    </xf>
    <xf numFmtId="0" fontId="132" fillId="7" borderId="0" xfId="0" applyFont="1" applyFill="1" applyAlignment="1">
      <alignment horizontal="center"/>
    </xf>
    <xf numFmtId="0" fontId="132" fillId="7" borderId="0" xfId="0" applyFont="1" applyFill="1"/>
    <xf numFmtId="0" fontId="40" fillId="0" borderId="0" xfId="0" applyFont="1" applyAlignment="1">
      <alignment horizontal="center" vertical="top"/>
    </xf>
    <xf numFmtId="0" fontId="40" fillId="0" borderId="0" xfId="0" applyFont="1" applyAlignment="1">
      <alignment horizontal="justify" vertical="top" wrapText="1"/>
    </xf>
    <xf numFmtId="0" fontId="40" fillId="0" borderId="0" xfId="0" applyFont="1" applyBorder="1" applyAlignment="1">
      <alignment horizontal="center"/>
    </xf>
    <xf numFmtId="0" fontId="40" fillId="0" borderId="0" xfId="0" applyFont="1" applyBorder="1"/>
    <xf numFmtId="0" fontId="40" fillId="0" borderId="15" xfId="0" applyFont="1" applyBorder="1" applyAlignment="1">
      <alignment horizontal="center"/>
    </xf>
    <xf numFmtId="4" fontId="40" fillId="0" borderId="15" xfId="0" applyNumberFormat="1" applyFont="1" applyBorder="1" applyAlignment="1">
      <alignment horizontal="right"/>
    </xf>
    <xf numFmtId="4" fontId="40" fillId="0" borderId="0" xfId="0" applyNumberFormat="1" applyFont="1" applyBorder="1" applyAlignment="1">
      <alignment horizontal="right"/>
    </xf>
    <xf numFmtId="0" fontId="0" fillId="0" borderId="0" xfId="0" applyBorder="1"/>
    <xf numFmtId="0" fontId="40" fillId="0" borderId="0" xfId="0" applyNumberFormat="1" applyFont="1" applyAlignment="1">
      <alignment horizontal="justify" vertical="top" wrapText="1"/>
    </xf>
    <xf numFmtId="0" fontId="40" fillId="0" borderId="16" xfId="0" applyFont="1" applyBorder="1" applyAlignment="1">
      <alignment horizontal="center"/>
    </xf>
    <xf numFmtId="4" fontId="40" fillId="0" borderId="16" xfId="0" applyNumberFormat="1" applyFont="1" applyBorder="1" applyAlignment="1">
      <alignment horizontal="right"/>
    </xf>
    <xf numFmtId="0" fontId="0" fillId="0" borderId="0" xfId="0" applyFont="1"/>
    <xf numFmtId="0" fontId="0" fillId="0" borderId="0" xfId="0" applyFont="1" applyFill="1"/>
    <xf numFmtId="49" fontId="89" fillId="0" borderId="17" xfId="0" applyNumberFormat="1" applyFont="1" applyBorder="1" applyAlignment="1">
      <alignment horizontal="justify" vertical="top" wrapText="1"/>
    </xf>
    <xf numFmtId="49" fontId="40" fillId="0" borderId="18" xfId="0" applyNumberFormat="1" applyFont="1" applyFill="1" applyBorder="1" applyAlignment="1">
      <alignment horizontal="center" wrapText="1"/>
    </xf>
    <xf numFmtId="1" fontId="40" fillId="0" borderId="18" xfId="0" applyNumberFormat="1" applyFont="1" applyBorder="1" applyAlignment="1">
      <alignment horizontal="center" wrapText="1"/>
    </xf>
    <xf numFmtId="4" fontId="89" fillId="0" borderId="19" xfId="0" applyNumberFormat="1" applyFont="1" applyBorder="1" applyAlignment="1">
      <alignment horizontal="right"/>
    </xf>
    <xf numFmtId="49" fontId="89" fillId="0" borderId="0" xfId="0" applyNumberFormat="1" applyFont="1" applyBorder="1" applyAlignment="1">
      <alignment horizontal="justify" vertical="top" wrapText="1"/>
    </xf>
    <xf numFmtId="49" fontId="40" fillId="0" borderId="0" xfId="0" applyNumberFormat="1" applyFont="1" applyFill="1" applyBorder="1" applyAlignment="1">
      <alignment horizontal="center" wrapText="1"/>
    </xf>
    <xf numFmtId="1" fontId="40" fillId="0" borderId="0" xfId="0" applyNumberFormat="1" applyFont="1" applyBorder="1" applyAlignment="1">
      <alignment horizontal="center" wrapText="1"/>
    </xf>
    <xf numFmtId="0" fontId="89" fillId="7" borderId="0" xfId="0" applyFont="1" applyFill="1" applyAlignment="1">
      <alignment horizontal="center" vertical="top"/>
    </xf>
    <xf numFmtId="0" fontId="89" fillId="7" borderId="0" xfId="0" applyFont="1" applyFill="1" applyAlignment="1">
      <alignment horizontal="justify" vertical="top" wrapText="1"/>
    </xf>
    <xf numFmtId="0" fontId="40" fillId="7" borderId="0" xfId="0" applyFont="1" applyFill="1" applyBorder="1" applyAlignment="1">
      <alignment horizontal="center"/>
    </xf>
    <xf numFmtId="4" fontId="40" fillId="7" borderId="0" xfId="0" applyNumberFormat="1" applyFont="1" applyFill="1" applyBorder="1" applyAlignment="1">
      <alignment horizontal="right"/>
    </xf>
    <xf numFmtId="0" fontId="40" fillId="0" borderId="0" xfId="0" applyFont="1" applyFill="1" applyAlignment="1">
      <alignment horizontal="center" vertical="top"/>
    </xf>
    <xf numFmtId="0" fontId="40" fillId="0" borderId="0" xfId="0" applyFont="1" applyFill="1" applyAlignment="1">
      <alignment horizontal="justify" vertical="top" wrapText="1"/>
    </xf>
    <xf numFmtId="0" fontId="40" fillId="0" borderId="15" xfId="0" applyFont="1" applyFill="1" applyBorder="1" applyAlignment="1">
      <alignment horizontal="center"/>
    </xf>
    <xf numFmtId="4" fontId="40" fillId="0" borderId="15" xfId="0" applyNumberFormat="1" applyFont="1" applyFill="1" applyBorder="1" applyAlignment="1">
      <alignment horizontal="right"/>
    </xf>
    <xf numFmtId="0" fontId="84" fillId="0" borderId="0" xfId="0" applyFont="1" applyFill="1" applyAlignment="1">
      <alignment horizontal="center" vertical="top"/>
    </xf>
    <xf numFmtId="0" fontId="83" fillId="0" borderId="0" xfId="0" applyNumberFormat="1" applyFont="1" applyFill="1" applyAlignment="1">
      <alignment horizontal="justify" vertical="top" wrapText="1"/>
    </xf>
    <xf numFmtId="0" fontId="84" fillId="0" borderId="0" xfId="0" applyFont="1" applyFill="1" applyBorder="1" applyAlignment="1">
      <alignment horizontal="center"/>
    </xf>
    <xf numFmtId="4" fontId="84" fillId="0" borderId="0" xfId="0" applyNumberFormat="1" applyFont="1" applyFill="1" applyBorder="1" applyAlignment="1">
      <alignment horizontal="right"/>
    </xf>
    <xf numFmtId="0" fontId="133" fillId="0" borderId="0" xfId="0" applyFont="1" applyFill="1"/>
    <xf numFmtId="0" fontId="40" fillId="0" borderId="0" xfId="0" applyNumberFormat="1" applyFont="1" applyFill="1" applyAlignment="1">
      <alignment horizontal="justify" vertical="top" wrapText="1"/>
    </xf>
    <xf numFmtId="0" fontId="134" fillId="0" borderId="0" xfId="0" applyNumberFormat="1" applyFont="1" applyFill="1" applyAlignment="1">
      <alignment horizontal="justify" vertical="top" wrapText="1"/>
    </xf>
    <xf numFmtId="0" fontId="0" fillId="0" borderId="15" xfId="0" applyBorder="1"/>
    <xf numFmtId="0" fontId="40" fillId="0" borderId="0" xfId="0" applyFont="1" applyFill="1" applyAlignment="1">
      <alignment horizontal="justify" vertical="top"/>
    </xf>
    <xf numFmtId="0" fontId="40" fillId="0" borderId="0" xfId="0" applyFont="1" applyFill="1" applyAlignment="1">
      <alignment horizontal="justify" vertical="center"/>
    </xf>
    <xf numFmtId="0" fontId="40" fillId="0" borderId="0" xfId="0" applyFont="1"/>
    <xf numFmtId="0" fontId="132" fillId="0" borderId="0" xfId="0" applyFont="1" applyAlignment="1">
      <alignment horizontal="justify" vertical="top" wrapText="1"/>
    </xf>
    <xf numFmtId="0" fontId="40" fillId="14" borderId="15" xfId="0" applyFont="1" applyFill="1" applyBorder="1" applyAlignment="1">
      <alignment horizontal="center"/>
    </xf>
    <xf numFmtId="0" fontId="40" fillId="14" borderId="0" xfId="0" applyFont="1" applyFill="1" applyBorder="1" applyAlignment="1">
      <alignment horizontal="center" vertical="top"/>
    </xf>
    <xf numFmtId="0" fontId="40" fillId="14" borderId="0" xfId="0" applyFont="1" applyFill="1" applyBorder="1" applyAlignment="1">
      <alignment horizontal="center"/>
    </xf>
    <xf numFmtId="4" fontId="40" fillId="14" borderId="0" xfId="0" applyNumberFormat="1" applyFont="1" applyFill="1" applyBorder="1" applyAlignment="1">
      <alignment horizontal="right"/>
    </xf>
    <xf numFmtId="0" fontId="89" fillId="0" borderId="17" xfId="0" applyFont="1" applyBorder="1" applyAlignment="1">
      <alignment horizontal="justify" vertical="top" wrapText="1"/>
    </xf>
    <xf numFmtId="0" fontId="40" fillId="14" borderId="18" xfId="0" applyFont="1" applyFill="1" applyBorder="1" applyAlignment="1">
      <alignment horizontal="center"/>
    </xf>
    <xf numFmtId="0" fontId="89" fillId="0" borderId="0" xfId="0" applyFont="1" applyBorder="1" applyAlignment="1">
      <alignment horizontal="justify" vertical="top" wrapText="1"/>
    </xf>
    <xf numFmtId="0" fontId="89" fillId="14" borderId="0" xfId="0" applyFont="1" applyFill="1" applyAlignment="1">
      <alignment horizontal="center" vertical="top"/>
    </xf>
    <xf numFmtId="0" fontId="89" fillId="14" borderId="0" xfId="0" applyFont="1" applyFill="1" applyAlignment="1">
      <alignment horizontal="justify" vertical="top" wrapText="1"/>
    </xf>
    <xf numFmtId="0" fontId="40" fillId="0" borderId="0" xfId="0" applyFont="1" applyBorder="1" applyAlignment="1">
      <alignment horizontal="center" vertical="top"/>
    </xf>
    <xf numFmtId="0" fontId="40" fillId="0" borderId="0" xfId="0" applyFont="1" applyBorder="1" applyAlignment="1">
      <alignment horizontal="justify" vertical="top" wrapText="1"/>
    </xf>
    <xf numFmtId="0" fontId="89" fillId="0" borderId="0" xfId="0" applyFont="1" applyAlignment="1">
      <alignment horizontal="center"/>
    </xf>
    <xf numFmtId="4" fontId="89" fillId="0" borderId="0" xfId="0" applyNumberFormat="1" applyFont="1" applyAlignment="1">
      <alignment horizontal="right"/>
    </xf>
    <xf numFmtId="0" fontId="89" fillId="0" borderId="0" xfId="0" applyFont="1" applyBorder="1" applyAlignment="1">
      <alignment horizontal="center"/>
    </xf>
    <xf numFmtId="0" fontId="40" fillId="0" borderId="6" xfId="0" applyFont="1" applyBorder="1" applyAlignment="1">
      <alignment horizontal="left"/>
    </xf>
    <xf numFmtId="0" fontId="89" fillId="0" borderId="6" xfId="0" applyFont="1" applyBorder="1" applyAlignment="1">
      <alignment horizontal="center"/>
    </xf>
    <xf numFmtId="0" fontId="89" fillId="0" borderId="0" xfId="0" applyFont="1" applyAlignment="1">
      <alignment horizontal="justify" vertical="top" wrapText="1"/>
    </xf>
    <xf numFmtId="0" fontId="40" fillId="0" borderId="0" xfId="0" applyFont="1" applyAlignment="1">
      <alignment horizontal="center"/>
    </xf>
    <xf numFmtId="4" fontId="40" fillId="0" borderId="0" xfId="0" applyNumberFormat="1" applyFont="1" applyAlignment="1">
      <alignment horizontal="right"/>
    </xf>
    <xf numFmtId="0" fontId="40" fillId="0" borderId="0" xfId="0" applyFont="1" applyAlignment="1">
      <alignment horizontal="justify" vertical="justify" wrapText="1"/>
    </xf>
    <xf numFmtId="0" fontId="40" fillId="0" borderId="17" xfId="0" applyFont="1" applyBorder="1" applyAlignment="1">
      <alignment horizontal="center" vertical="top"/>
    </xf>
    <xf numFmtId="0" fontId="89" fillId="14" borderId="18" xfId="0" applyFont="1" applyFill="1" applyBorder="1" applyAlignment="1">
      <alignment vertical="top" wrapText="1"/>
    </xf>
    <xf numFmtId="0" fontId="40" fillId="0" borderId="18" xfId="0" applyFont="1" applyBorder="1" applyAlignment="1">
      <alignment horizontal="center"/>
    </xf>
    <xf numFmtId="0" fontId="89" fillId="0" borderId="20" xfId="0" applyFont="1" applyBorder="1" applyAlignment="1">
      <alignment horizontal="center" vertical="top"/>
    </xf>
    <xf numFmtId="0" fontId="40" fillId="0" borderId="21" xfId="0" applyFont="1" applyBorder="1" applyAlignment="1">
      <alignment vertical="top" wrapText="1"/>
    </xf>
    <xf numFmtId="0" fontId="40" fillId="0" borderId="21" xfId="0" applyFont="1" applyBorder="1" applyAlignment="1">
      <alignment horizontal="center"/>
    </xf>
    <xf numFmtId="4" fontId="40" fillId="0" borderId="21" xfId="0" applyNumberFormat="1" applyFont="1" applyBorder="1" applyAlignment="1">
      <alignment horizontal="right"/>
    </xf>
    <xf numFmtId="4" fontId="40" fillId="0" borderId="22" xfId="0" applyNumberFormat="1" applyFont="1" applyBorder="1" applyAlignment="1">
      <alignment horizontal="right"/>
    </xf>
    <xf numFmtId="0" fontId="89" fillId="0" borderId="23" xfId="0" applyFont="1" applyBorder="1" applyAlignment="1">
      <alignment horizontal="center" vertical="top"/>
    </xf>
    <xf numFmtId="0" fontId="136" fillId="0" borderId="0" xfId="0" applyFont="1" applyBorder="1" applyAlignment="1">
      <alignment vertical="top" wrapText="1"/>
    </xf>
    <xf numFmtId="4" fontId="40" fillId="0" borderId="24" xfId="0" applyNumberFormat="1" applyFont="1" applyBorder="1" applyAlignment="1">
      <alignment horizontal="right"/>
    </xf>
    <xf numFmtId="0" fontId="40" fillId="0" borderId="0" xfId="0" applyFont="1" applyBorder="1" applyAlignment="1">
      <alignment vertical="top" wrapText="1"/>
    </xf>
    <xf numFmtId="0" fontId="89" fillId="0" borderId="0" xfId="0" applyFont="1" applyBorder="1" applyAlignment="1">
      <alignment vertical="top" wrapText="1"/>
    </xf>
    <xf numFmtId="4" fontId="40" fillId="0" borderId="25" xfId="0" applyNumberFormat="1" applyFont="1" applyBorder="1" applyAlignment="1">
      <alignment horizontal="right"/>
    </xf>
    <xf numFmtId="0" fontId="40" fillId="0" borderId="26" xfId="0" applyFont="1" applyBorder="1" applyAlignment="1">
      <alignment horizontal="center"/>
    </xf>
    <xf numFmtId="4" fontId="40" fillId="0" borderId="26" xfId="0" applyNumberFormat="1" applyFont="1" applyBorder="1" applyAlignment="1">
      <alignment horizontal="right"/>
    </xf>
    <xf numFmtId="4" fontId="40" fillId="0" borderId="27" xfId="0" applyNumberFormat="1" applyFont="1" applyBorder="1" applyAlignment="1">
      <alignment horizontal="right"/>
    </xf>
    <xf numFmtId="0" fontId="89" fillId="0" borderId="3" xfId="0" applyFont="1" applyBorder="1" applyAlignment="1">
      <alignment horizontal="left"/>
    </xf>
    <xf numFmtId="0" fontId="40" fillId="0" borderId="2" xfId="0" applyFont="1" applyBorder="1" applyAlignment="1">
      <alignment horizontal="center"/>
    </xf>
    <xf numFmtId="4" fontId="40" fillId="0" borderId="5" xfId="0" applyNumberFormat="1" applyFont="1" applyBorder="1" applyAlignment="1">
      <alignment horizontal="right"/>
    </xf>
    <xf numFmtId="4" fontId="89" fillId="0" borderId="1" xfId="0" applyNumberFormat="1" applyFont="1" applyBorder="1" applyAlignment="1">
      <alignment horizontal="right"/>
    </xf>
    <xf numFmtId="0" fontId="40" fillId="0" borderId="3" xfId="0" applyFont="1" applyBorder="1" applyAlignment="1">
      <alignment horizontal="left"/>
    </xf>
    <xf numFmtId="4" fontId="40" fillId="0" borderId="2" xfId="0" applyNumberFormat="1" applyFont="1" applyBorder="1" applyAlignment="1">
      <alignment horizontal="right"/>
    </xf>
    <xf numFmtId="4" fontId="40" fillId="0" borderId="1" xfId="0" applyNumberFormat="1" applyFont="1" applyBorder="1" applyAlignment="1">
      <alignment horizontal="right"/>
    </xf>
    <xf numFmtId="0" fontId="131" fillId="0" borderId="28" xfId="0" applyFont="1" applyBorder="1" applyAlignment="1">
      <alignment horizontal="center" vertical="top"/>
    </xf>
    <xf numFmtId="0" fontId="0" fillId="0" borderId="6" xfId="0" applyBorder="1" applyAlignment="1">
      <alignment vertical="top" wrapText="1"/>
    </xf>
    <xf numFmtId="0" fontId="131" fillId="0" borderId="6" xfId="0" applyFont="1" applyBorder="1" applyAlignment="1">
      <alignment horizontal="center"/>
    </xf>
    <xf numFmtId="0" fontId="0" fillId="0" borderId="6" xfId="0" applyBorder="1" applyAlignment="1">
      <alignment horizontal="center"/>
    </xf>
    <xf numFmtId="4" fontId="0" fillId="0" borderId="6" xfId="0" applyNumberFormat="1" applyBorder="1" applyAlignment="1">
      <alignment horizontal="right"/>
    </xf>
    <xf numFmtId="4" fontId="0" fillId="0" borderId="10" xfId="0" applyNumberFormat="1" applyBorder="1" applyAlignment="1">
      <alignment horizontal="right"/>
    </xf>
    <xf numFmtId="0" fontId="131" fillId="0" borderId="0" xfId="0" applyFont="1" applyBorder="1" applyAlignment="1">
      <alignment horizontal="center" vertical="top"/>
    </xf>
    <xf numFmtId="0" fontId="0" fillId="0" borderId="0" xfId="0" applyBorder="1" applyAlignment="1">
      <alignment vertical="top" wrapText="1"/>
    </xf>
    <xf numFmtId="0" fontId="131" fillId="0" borderId="0" xfId="0" applyFont="1" applyBorder="1" applyAlignment="1">
      <alignment horizontal="center"/>
    </xf>
    <xf numFmtId="0" fontId="0" fillId="0" borderId="0" xfId="0" applyBorder="1" applyAlignment="1">
      <alignment horizontal="center"/>
    </xf>
    <xf numFmtId="0" fontId="131" fillId="0" borderId="0" xfId="0" applyFont="1" applyBorder="1" applyAlignment="1">
      <alignment vertical="top" wrapText="1"/>
    </xf>
    <xf numFmtId="4" fontId="4" fillId="0" borderId="0" xfId="4" applyNumberFormat="1" applyFont="1" applyFill="1" applyBorder="1" applyAlignment="1" applyProtection="1">
      <protection locked="0"/>
    </xf>
    <xf numFmtId="4" fontId="4" fillId="0" borderId="1" xfId="4" applyNumberFormat="1" applyFont="1" applyFill="1" applyBorder="1" applyAlignment="1" applyProtection="1">
      <protection locked="0"/>
    </xf>
    <xf numFmtId="165" fontId="4" fillId="0" borderId="0" xfId="4" applyNumberFormat="1" applyFont="1" applyFill="1" applyBorder="1" applyAlignment="1" applyProtection="1">
      <protection locked="0"/>
    </xf>
    <xf numFmtId="3" fontId="4" fillId="0" borderId="0" xfId="4" applyNumberFormat="1" applyFont="1" applyFill="1" applyBorder="1" applyAlignment="1" applyProtection="1">
      <alignment horizontal="right"/>
      <protection locked="0"/>
    </xf>
    <xf numFmtId="4" fontId="4" fillId="0" borderId="1" xfId="4" applyNumberFormat="1" applyFont="1" applyFill="1" applyBorder="1" applyAlignment="1" applyProtection="1">
      <alignment horizontal="right"/>
      <protection locked="0"/>
    </xf>
    <xf numFmtId="3" fontId="4" fillId="0" borderId="0" xfId="4" applyNumberFormat="1" applyFont="1" applyFill="1" applyBorder="1" applyAlignment="1" applyProtection="1">
      <protection locked="0"/>
    </xf>
    <xf numFmtId="3" fontId="7" fillId="0" borderId="0" xfId="4" applyNumberFormat="1" applyFont="1" applyFill="1" applyBorder="1" applyAlignment="1" applyProtection="1">
      <protection locked="0"/>
    </xf>
    <xf numFmtId="165" fontId="7" fillId="0" borderId="0" xfId="4" applyNumberFormat="1" applyFont="1" applyFill="1" applyBorder="1" applyAlignment="1" applyProtection="1">
      <protection locked="0"/>
    </xf>
    <xf numFmtId="0" fontId="4" fillId="0" borderId="0" xfId="0" applyFont="1" applyFill="1" applyBorder="1" applyAlignment="1" applyProtection="1">
      <alignment horizontal="justify"/>
      <protection locked="0"/>
    </xf>
    <xf numFmtId="3" fontId="7" fillId="0" borderId="0" xfId="4" applyNumberFormat="1" applyFont="1" applyFill="1" applyBorder="1" applyAlignment="1" applyProtection="1">
      <alignment horizontal="right"/>
      <protection locked="0"/>
    </xf>
    <xf numFmtId="4" fontId="4" fillId="0" borderId="0" xfId="0" applyNumberFormat="1" applyFont="1" applyFill="1" applyBorder="1" applyProtection="1">
      <protection locked="0"/>
    </xf>
    <xf numFmtId="4" fontId="4" fillId="0" borderId="1" xfId="0" applyNumberFormat="1" applyFont="1" applyFill="1" applyBorder="1" applyProtection="1">
      <protection locked="0"/>
    </xf>
    <xf numFmtId="4" fontId="61" fillId="0" borderId="0" xfId="4" applyNumberFormat="1" applyFont="1" applyFill="1" applyBorder="1" applyAlignment="1" applyProtection="1">
      <alignment horizontal="right"/>
      <protection locked="0"/>
    </xf>
    <xf numFmtId="0" fontId="7" fillId="0" borderId="0" xfId="0" applyFont="1" applyFill="1" applyBorder="1" applyAlignment="1" applyProtection="1">
      <alignment horizontal="justify"/>
      <protection locked="0"/>
    </xf>
    <xf numFmtId="0" fontId="7" fillId="0" borderId="0" xfId="0" applyFont="1" applyFill="1" applyBorder="1" applyAlignment="1" applyProtection="1">
      <alignment horizontal="center"/>
      <protection locked="0"/>
    </xf>
    <xf numFmtId="0" fontId="4" fillId="0" borderId="1" xfId="0" applyFont="1" applyFill="1" applyBorder="1" applyAlignment="1" applyProtection="1">
      <alignment horizontal="justify"/>
      <protection locked="0"/>
    </xf>
    <xf numFmtId="4" fontId="4" fillId="0" borderId="0" xfId="0" applyNumberFormat="1" applyFont="1" applyFill="1" applyBorder="1" applyAlignment="1" applyProtection="1">
      <protection locked="0"/>
    </xf>
    <xf numFmtId="4" fontId="4" fillId="0" borderId="1" xfId="4" applyNumberFormat="1" applyFont="1" applyFill="1" applyBorder="1" applyAlignment="1" applyProtection="1">
      <alignment horizontal="center" vertical="top" wrapText="1"/>
      <protection locked="0"/>
    </xf>
    <xf numFmtId="4" fontId="7" fillId="0" borderId="0" xfId="0" applyNumberFormat="1" applyFont="1" applyFill="1" applyBorder="1" applyAlignment="1" applyProtection="1">
      <alignment horizontal="center" wrapText="1" readingOrder="1"/>
      <protection locked="0"/>
    </xf>
    <xf numFmtId="4" fontId="18" fillId="0" borderId="0" xfId="0" applyNumberFormat="1" applyFont="1" applyFill="1" applyAlignment="1" applyProtection="1">
      <alignment horizontal="right"/>
      <protection locked="0"/>
    </xf>
    <xf numFmtId="4" fontId="4" fillId="0" borderId="0" xfId="0" applyNumberFormat="1" applyFont="1" applyFill="1" applyAlignment="1" applyProtection="1">
      <alignment horizontal="right"/>
      <protection locked="0"/>
    </xf>
    <xf numFmtId="0" fontId="4" fillId="0" borderId="0" xfId="0" applyFont="1" applyFill="1" applyAlignment="1" applyProtection="1">
      <alignment horizontal="center"/>
      <protection locked="0"/>
    </xf>
    <xf numFmtId="4" fontId="4" fillId="0" borderId="0" xfId="0" applyNumberFormat="1" applyFont="1" applyFill="1" applyBorder="1" applyAlignment="1" applyProtection="1">
      <alignment horizontal="center" vertical="top" readingOrder="1"/>
      <protection locked="0"/>
    </xf>
    <xf numFmtId="4" fontId="4" fillId="0" borderId="1" xfId="0" applyNumberFormat="1" applyFont="1" applyFill="1" applyBorder="1" applyAlignment="1" applyProtection="1">
      <alignment horizontal="right" readingOrder="1"/>
      <protection locked="0"/>
    </xf>
    <xf numFmtId="4" fontId="4" fillId="0" borderId="0" xfId="0" applyNumberFormat="1" applyFont="1" applyFill="1" applyBorder="1" applyAlignment="1" applyProtection="1">
      <alignment horizontal="center" vertical="top"/>
      <protection locked="0"/>
    </xf>
    <xf numFmtId="0" fontId="4" fillId="0" borderId="0" xfId="0" applyFont="1" applyFill="1" applyBorder="1" applyAlignment="1" applyProtection="1">
      <alignment horizontal="center"/>
      <protection locked="0"/>
    </xf>
    <xf numFmtId="0" fontId="4" fillId="0" borderId="0" xfId="0" applyFont="1" applyFill="1" applyBorder="1" applyAlignment="1" applyProtection="1">
      <alignment horizontal="left" vertical="center"/>
      <protection locked="0"/>
    </xf>
    <xf numFmtId="0" fontId="79" fillId="0" borderId="0" xfId="0" applyFont="1" applyFill="1" applyProtection="1">
      <protection locked="0"/>
    </xf>
    <xf numFmtId="2" fontId="4" fillId="0" borderId="1" xfId="0" applyNumberFormat="1" applyFont="1" applyFill="1" applyBorder="1" applyAlignment="1" applyProtection="1">
      <alignment horizontal="right"/>
      <protection locked="0"/>
    </xf>
    <xf numFmtId="4" fontId="4" fillId="0" borderId="0" xfId="4" applyNumberFormat="1" applyFont="1" applyFill="1" applyBorder="1" applyAlignment="1" applyProtection="1">
      <alignment horizontal="center" vertical="top" wrapText="1"/>
      <protection locked="0"/>
    </xf>
    <xf numFmtId="0" fontId="4" fillId="0" borderId="0" xfId="0" applyFont="1" applyFill="1" applyBorder="1" applyAlignment="1" applyProtection="1">
      <alignment horizontal="justify" vertical="top"/>
      <protection locked="0"/>
    </xf>
    <xf numFmtId="4" fontId="4" fillId="0" borderId="1" xfId="0" applyNumberFormat="1" applyFont="1" applyFill="1" applyBorder="1" applyAlignment="1" applyProtection="1">
      <protection locked="0"/>
    </xf>
    <xf numFmtId="165" fontId="4" fillId="0" borderId="1" xfId="0" applyNumberFormat="1" applyFont="1" applyFill="1" applyBorder="1" applyProtection="1">
      <protection locked="0"/>
    </xf>
    <xf numFmtId="165" fontId="4" fillId="0" borderId="0" xfId="0" applyNumberFormat="1" applyFont="1" applyFill="1" applyBorder="1" applyProtection="1">
      <protection locked="0"/>
    </xf>
    <xf numFmtId="165" fontId="7" fillId="0" borderId="0" xfId="0" applyNumberFormat="1" applyFont="1" applyFill="1" applyBorder="1" applyProtection="1">
      <protection locked="0"/>
    </xf>
    <xf numFmtId="0" fontId="7" fillId="0" borderId="0" xfId="0" applyFont="1" applyFill="1" applyProtection="1">
      <protection locked="0"/>
    </xf>
    <xf numFmtId="165" fontId="19" fillId="0" borderId="0" xfId="0" applyNumberFormat="1" applyFont="1" applyFill="1" applyBorder="1" applyProtection="1">
      <protection locked="0"/>
    </xf>
    <xf numFmtId="0" fontId="66" fillId="0" borderId="0" xfId="0" applyFont="1" applyFill="1" applyProtection="1">
      <protection locked="0"/>
    </xf>
    <xf numFmtId="2" fontId="4" fillId="0" borderId="1" xfId="0" applyNumberFormat="1" applyFont="1" applyFill="1" applyBorder="1" applyProtection="1">
      <protection locked="0"/>
    </xf>
    <xf numFmtId="0" fontId="9" fillId="0" borderId="0" xfId="0" applyFont="1" applyFill="1" applyProtection="1">
      <protection locked="0"/>
    </xf>
    <xf numFmtId="4" fontId="7" fillId="0" borderId="0" xfId="4" applyNumberFormat="1" applyFont="1" applyFill="1" applyBorder="1" applyAlignment="1" applyProtection="1">
      <alignment horizontal="justify"/>
      <protection locked="0"/>
    </xf>
    <xf numFmtId="40" fontId="4" fillId="0" borderId="0" xfId="4" applyFont="1" applyFill="1" applyBorder="1" applyAlignment="1" applyProtection="1">
      <alignment horizontal="right"/>
      <protection locked="0"/>
    </xf>
    <xf numFmtId="40" fontId="4" fillId="0" borderId="0" xfId="4" applyFont="1" applyFill="1" applyBorder="1" applyAlignment="1" applyProtection="1">
      <alignment horizontal="center"/>
      <protection locked="0"/>
    </xf>
    <xf numFmtId="40" fontId="7" fillId="0" borderId="0" xfId="4" applyFont="1" applyFill="1" applyBorder="1" applyAlignment="1" applyProtection="1">
      <alignment horizontal="right"/>
      <protection locked="0"/>
    </xf>
    <xf numFmtId="38" fontId="4" fillId="0" borderId="0" xfId="4" applyNumberFormat="1" applyFont="1" applyFill="1" applyBorder="1" applyAlignment="1" applyProtection="1">
      <alignment horizontal="right"/>
      <protection locked="0"/>
    </xf>
    <xf numFmtId="0" fontId="7" fillId="0" borderId="0" xfId="0" applyFont="1" applyFill="1" applyBorder="1" applyAlignment="1" applyProtection="1">
      <alignment wrapText="1"/>
      <protection locked="0"/>
    </xf>
    <xf numFmtId="0" fontId="8" fillId="0" borderId="0" xfId="0" applyFont="1" applyFill="1" applyBorder="1" applyAlignment="1" applyProtection="1">
      <alignment wrapText="1"/>
      <protection locked="0"/>
    </xf>
    <xf numFmtId="4" fontId="82" fillId="0" borderId="1" xfId="0" applyNumberFormat="1" applyFont="1" applyFill="1" applyBorder="1" applyProtection="1">
      <protection locked="0"/>
    </xf>
    <xf numFmtId="4" fontId="82" fillId="0" borderId="0" xfId="0" applyNumberFormat="1" applyFont="1" applyFill="1" applyProtection="1">
      <protection locked="0"/>
    </xf>
    <xf numFmtId="4" fontId="82" fillId="0" borderId="0" xfId="0" applyNumberFormat="1" applyFont="1" applyFill="1" applyBorder="1" applyProtection="1">
      <protection locked="0"/>
    </xf>
    <xf numFmtId="4" fontId="82" fillId="0" borderId="5" xfId="0" applyNumberFormat="1" applyFont="1" applyFill="1" applyBorder="1" applyAlignment="1" applyProtection="1">
      <alignment horizontal="justify"/>
      <protection locked="0"/>
    </xf>
    <xf numFmtId="4" fontId="18" fillId="0" borderId="1" xfId="4" applyNumberFormat="1" applyFont="1" applyFill="1" applyBorder="1" applyAlignment="1" applyProtection="1">
      <alignment horizontal="center" vertical="top" wrapText="1"/>
      <protection locked="0"/>
    </xf>
    <xf numFmtId="4" fontId="19" fillId="0" borderId="0" xfId="0" applyNumberFormat="1" applyFont="1" applyFill="1" applyProtection="1">
      <protection locked="0"/>
    </xf>
    <xf numFmtId="0" fontId="18" fillId="0" borderId="0" xfId="0" applyFont="1" applyFill="1" applyProtection="1">
      <protection locked="0"/>
    </xf>
    <xf numFmtId="0" fontId="18" fillId="0" borderId="0" xfId="0" applyFont="1" applyProtection="1">
      <protection locked="0"/>
    </xf>
    <xf numFmtId="4" fontId="18" fillId="0" borderId="1" xfId="0" applyNumberFormat="1" applyFont="1" applyFill="1" applyBorder="1" applyProtection="1">
      <protection locked="0"/>
    </xf>
    <xf numFmtId="4" fontId="82" fillId="0" borderId="1" xfId="0" applyNumberFormat="1" applyFont="1" applyFill="1" applyBorder="1" applyAlignment="1" applyProtection="1">
      <alignment horizontal="justify"/>
      <protection locked="0"/>
    </xf>
    <xf numFmtId="4" fontId="33" fillId="0" borderId="0" xfId="0" applyNumberFormat="1" applyFont="1" applyFill="1" applyProtection="1">
      <protection locked="0"/>
    </xf>
    <xf numFmtId="0" fontId="95" fillId="0" borderId="0" xfId="0" applyFont="1" applyFill="1" applyProtection="1">
      <protection locked="0"/>
    </xf>
    <xf numFmtId="4" fontId="59" fillId="0" borderId="0" xfId="0" applyNumberFormat="1" applyFont="1" applyFill="1" applyProtection="1">
      <protection locked="0"/>
    </xf>
    <xf numFmtId="4" fontId="18" fillId="0" borderId="0" xfId="4" applyNumberFormat="1" applyFont="1" applyFill="1" applyBorder="1" applyAlignment="1" applyProtection="1">
      <alignment horizontal="center" vertical="top" wrapText="1"/>
      <protection locked="0"/>
    </xf>
    <xf numFmtId="0" fontId="17" fillId="0" borderId="0" xfId="0" applyFont="1" applyFill="1" applyProtection="1">
      <protection locked="0"/>
    </xf>
    <xf numFmtId="0" fontId="40" fillId="0" borderId="0" xfId="0" applyFont="1" applyFill="1" applyProtection="1">
      <protection locked="0"/>
    </xf>
    <xf numFmtId="2" fontId="17" fillId="0" borderId="1" xfId="0" applyNumberFormat="1" applyFont="1" applyFill="1" applyBorder="1" applyProtection="1">
      <protection locked="0"/>
    </xf>
    <xf numFmtId="0" fontId="0" fillId="0" borderId="0" xfId="0" applyProtection="1">
      <protection locked="0"/>
    </xf>
    <xf numFmtId="4" fontId="98" fillId="0" borderId="0" xfId="0" applyNumberFormat="1" applyFont="1" applyFill="1" applyProtection="1">
      <protection locked="0"/>
    </xf>
    <xf numFmtId="4" fontId="40" fillId="0" borderId="0" xfId="0" applyNumberFormat="1" applyFont="1" applyFill="1" applyProtection="1">
      <protection locked="0"/>
    </xf>
    <xf numFmtId="4" fontId="98" fillId="0" borderId="0" xfId="0" applyNumberFormat="1" applyFont="1" applyFill="1" applyBorder="1" applyProtection="1">
      <protection locked="0"/>
    </xf>
    <xf numFmtId="4" fontId="59" fillId="0" borderId="0" xfId="0" applyNumberFormat="1" applyFont="1" applyFill="1" applyBorder="1" applyProtection="1">
      <protection locked="0"/>
    </xf>
    <xf numFmtId="4" fontId="36" fillId="0" borderId="0" xfId="0" applyNumberFormat="1" applyFont="1" applyProtection="1">
      <protection locked="0"/>
    </xf>
    <xf numFmtId="4" fontId="82" fillId="0" borderId="10" xfId="0" applyNumberFormat="1" applyFont="1" applyFill="1" applyBorder="1" applyProtection="1">
      <protection locked="0"/>
    </xf>
    <xf numFmtId="0" fontId="101" fillId="0" borderId="0" xfId="0" applyFont="1" applyFill="1" applyProtection="1">
      <protection locked="0"/>
    </xf>
    <xf numFmtId="4" fontId="18" fillId="0" borderId="0" xfId="0" applyNumberFormat="1" applyFont="1" applyFill="1" applyBorder="1" applyProtection="1">
      <protection locked="0"/>
    </xf>
    <xf numFmtId="2" fontId="40" fillId="0" borderId="1" xfId="0" applyNumberFormat="1" applyFont="1" applyFill="1" applyBorder="1" applyProtection="1">
      <protection locked="0"/>
    </xf>
    <xf numFmtId="4" fontId="82" fillId="0" borderId="0" xfId="0" applyNumberFormat="1" applyFont="1" applyFill="1" applyBorder="1" applyAlignment="1" applyProtection="1">
      <alignment horizontal="justify"/>
      <protection locked="0"/>
    </xf>
    <xf numFmtId="4" fontId="17" fillId="0" borderId="0" xfId="0" applyNumberFormat="1" applyFont="1" applyFill="1" applyAlignment="1" applyProtection="1">
      <alignment vertical="top"/>
      <protection locked="0"/>
    </xf>
    <xf numFmtId="4" fontId="17" fillId="0" borderId="0" xfId="0" applyNumberFormat="1" applyFont="1" applyFill="1" applyAlignment="1" applyProtection="1">
      <alignment horizontal="right" vertical="top"/>
      <protection locked="0"/>
    </xf>
    <xf numFmtId="4" fontId="17" fillId="0" borderId="0" xfId="0" applyNumberFormat="1" applyFont="1" applyFill="1" applyAlignment="1" applyProtection="1">
      <alignment wrapText="1"/>
      <protection locked="0"/>
    </xf>
    <xf numFmtId="4" fontId="17" fillId="0" borderId="8" xfId="0" applyNumberFormat="1" applyFont="1" applyFill="1" applyBorder="1" applyAlignment="1" applyProtection="1">
      <alignment vertical="top"/>
      <protection locked="0"/>
    </xf>
    <xf numFmtId="0" fontId="17" fillId="0" borderId="0" xfId="0" applyFont="1" applyFill="1" applyAlignment="1" applyProtection="1">
      <protection locked="0"/>
    </xf>
    <xf numFmtId="4" fontId="17" fillId="0" borderId="0" xfId="0" applyNumberFormat="1" applyFont="1" applyFill="1" applyAlignment="1" applyProtection="1">
      <protection locked="0"/>
    </xf>
    <xf numFmtId="4" fontId="68" fillId="0" borderId="0" xfId="0" applyNumberFormat="1" applyFont="1" applyFill="1" applyAlignment="1" applyProtection="1">
      <protection locked="0"/>
    </xf>
    <xf numFmtId="4" fontId="40" fillId="0" borderId="0" xfId="0" applyNumberFormat="1" applyFont="1" applyFill="1" applyAlignment="1" applyProtection="1">
      <alignment vertical="top"/>
      <protection locked="0"/>
    </xf>
    <xf numFmtId="2" fontId="17" fillId="0" borderId="0" xfId="0" applyNumberFormat="1" applyFont="1" applyFill="1" applyAlignment="1" applyProtection="1">
      <alignment horizontal="center" vertical="top" wrapText="1"/>
      <protection locked="0"/>
    </xf>
    <xf numFmtId="4" fontId="50" fillId="0" borderId="0" xfId="0" applyNumberFormat="1" applyFont="1" applyFill="1" applyBorder="1" applyAlignment="1" applyProtection="1">
      <alignment horizontal="right" vertical="top"/>
      <protection locked="0"/>
    </xf>
    <xf numFmtId="4" fontId="17" fillId="0" borderId="0" xfId="0" applyNumberFormat="1" applyFont="1" applyFill="1" applyBorder="1" applyAlignment="1" applyProtection="1">
      <alignment horizontal="right" vertical="top"/>
      <protection locked="0"/>
    </xf>
    <xf numFmtId="4" fontId="17" fillId="0" borderId="0" xfId="0" applyNumberFormat="1" applyFont="1" applyFill="1" applyAlignment="1" applyProtection="1">
      <alignment horizontal="right"/>
      <protection locked="0"/>
    </xf>
    <xf numFmtId="2" fontId="17" fillId="0" borderId="0" xfId="0" applyNumberFormat="1" applyFont="1" applyFill="1" applyAlignment="1" applyProtection="1">
      <alignment horizontal="right" vertical="center"/>
      <protection locked="0"/>
    </xf>
    <xf numFmtId="0" fontId="40" fillId="0" borderId="0" xfId="0" applyFont="1" applyBorder="1" applyProtection="1">
      <protection locked="0"/>
    </xf>
    <xf numFmtId="4" fontId="40" fillId="0" borderId="15" xfId="0" applyNumberFormat="1" applyFont="1" applyBorder="1" applyAlignment="1" applyProtection="1">
      <alignment horizontal="right"/>
      <protection locked="0"/>
    </xf>
    <xf numFmtId="4" fontId="40" fillId="0" borderId="0" xfId="0" applyNumberFormat="1" applyFont="1" applyBorder="1" applyAlignment="1" applyProtection="1">
      <alignment horizontal="right"/>
      <protection locked="0"/>
    </xf>
    <xf numFmtId="4" fontId="40" fillId="0" borderId="16" xfId="0" applyNumberFormat="1" applyFont="1" applyBorder="1" applyAlignment="1" applyProtection="1">
      <alignment horizontal="right"/>
      <protection locked="0"/>
    </xf>
    <xf numFmtId="4" fontId="40" fillId="0" borderId="18" xfId="0" applyNumberFormat="1" applyFont="1" applyBorder="1" applyAlignment="1" applyProtection="1">
      <alignment horizontal="right"/>
      <protection locked="0"/>
    </xf>
    <xf numFmtId="4" fontId="40" fillId="7" borderId="0" xfId="0" applyNumberFormat="1" applyFont="1" applyFill="1" applyBorder="1" applyAlignment="1" applyProtection="1">
      <alignment horizontal="right"/>
      <protection locked="0"/>
    </xf>
    <xf numFmtId="4" fontId="40" fillId="0" borderId="0" xfId="0" applyNumberFormat="1" applyFont="1" applyFill="1" applyBorder="1" applyAlignment="1" applyProtection="1">
      <alignment horizontal="right"/>
      <protection locked="0"/>
    </xf>
    <xf numFmtId="4" fontId="40" fillId="0" borderId="15" xfId="0" applyNumberFormat="1" applyFont="1" applyFill="1" applyBorder="1" applyAlignment="1" applyProtection="1">
      <alignment horizontal="right"/>
      <protection locked="0"/>
    </xf>
    <xf numFmtId="4" fontId="84" fillId="0" borderId="0" xfId="0" applyNumberFormat="1" applyFont="1" applyFill="1" applyBorder="1" applyAlignment="1" applyProtection="1">
      <alignment horizontal="right"/>
      <protection locked="0"/>
    </xf>
    <xf numFmtId="0" fontId="40" fillId="0" borderId="0" xfId="0" applyFont="1" applyProtection="1">
      <protection locked="0"/>
    </xf>
    <xf numFmtId="4" fontId="40" fillId="14" borderId="15" xfId="0" applyNumberFormat="1" applyFont="1" applyFill="1" applyBorder="1" applyAlignment="1" applyProtection="1">
      <alignment horizontal="right"/>
      <protection locked="0"/>
    </xf>
    <xf numFmtId="0" fontId="40" fillId="0" borderId="0" xfId="0" applyFont="1" applyFill="1" applyBorder="1" applyProtection="1">
      <protection locked="0"/>
    </xf>
    <xf numFmtId="4" fontId="40" fillId="14" borderId="0" xfId="0" applyNumberFormat="1" applyFont="1" applyFill="1" applyBorder="1" applyAlignment="1" applyProtection="1">
      <alignment horizontal="right"/>
      <protection locked="0"/>
    </xf>
    <xf numFmtId="4" fontId="40" fillId="14" borderId="18" xfId="0" applyNumberFormat="1" applyFont="1" applyFill="1" applyBorder="1" applyAlignment="1" applyProtection="1">
      <alignment horizontal="right"/>
      <protection locked="0"/>
    </xf>
    <xf numFmtId="4" fontId="89" fillId="0" borderId="0" xfId="0" applyNumberFormat="1" applyFont="1" applyAlignment="1" applyProtection="1">
      <alignment horizontal="right"/>
      <protection locked="0"/>
    </xf>
    <xf numFmtId="4" fontId="89" fillId="0" borderId="0" xfId="0" applyNumberFormat="1" applyFont="1" applyBorder="1" applyAlignment="1" applyProtection="1">
      <alignment horizontal="right"/>
      <protection locked="0"/>
    </xf>
    <xf numFmtId="4" fontId="40" fillId="0" borderId="0" xfId="0" applyNumberFormat="1" applyFont="1" applyAlignment="1" applyProtection="1">
      <alignment horizontal="right"/>
      <protection locked="0"/>
    </xf>
    <xf numFmtId="4" fontId="135" fillId="0" borderId="15" xfId="0" applyNumberFormat="1" applyFont="1" applyFill="1" applyBorder="1" applyAlignment="1" applyProtection="1">
      <alignment horizontal="right"/>
      <protection locked="0"/>
    </xf>
    <xf numFmtId="0" fontId="4" fillId="0" borderId="0" xfId="0" applyFont="1" applyFill="1" applyBorder="1" applyAlignment="1" applyProtection="1">
      <alignment horizontal="justify"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xf>
    <xf numFmtId="0" fontId="30" fillId="0" borderId="0" xfId="0" applyFont="1" applyFill="1" applyBorder="1" applyAlignment="1" applyProtection="1">
      <alignment horizontal="justify" vertical="center"/>
    </xf>
    <xf numFmtId="0" fontId="28" fillId="0" borderId="0" xfId="0" applyFont="1" applyFill="1" applyBorder="1" applyAlignment="1" applyProtection="1">
      <alignment horizontal="justify" vertical="center"/>
    </xf>
    <xf numFmtId="0" fontId="26" fillId="0" borderId="0" xfId="0" applyFont="1" applyFill="1" applyBorder="1" applyAlignment="1" applyProtection="1">
      <alignment horizontal="justify" vertical="center"/>
    </xf>
    <xf numFmtId="0" fontId="4" fillId="0" borderId="6" xfId="0" applyFont="1" applyFill="1" applyBorder="1" applyAlignment="1" applyProtection="1">
      <alignment horizontal="justify" vertical="center"/>
    </xf>
    <xf numFmtId="0" fontId="5" fillId="0" borderId="6" xfId="0" applyFont="1" applyFill="1" applyBorder="1" applyAlignment="1" applyProtection="1">
      <alignment horizontal="right" vertical="center"/>
    </xf>
    <xf numFmtId="4" fontId="5" fillId="0" borderId="0" xfId="4" applyNumberFormat="1" applyFont="1" applyFill="1" applyBorder="1" applyAlignment="1" applyProtection="1">
      <alignment horizontal="justify" vertical="center"/>
    </xf>
    <xf numFmtId="0" fontId="0" fillId="0" borderId="0" xfId="0" applyFill="1" applyProtection="1"/>
    <xf numFmtId="0" fontId="0" fillId="0" borderId="0" xfId="0" applyProtection="1"/>
    <xf numFmtId="0" fontId="17" fillId="0" borderId="0" xfId="0" applyFont="1" applyFill="1" applyBorder="1" applyAlignment="1" applyProtection="1">
      <alignment horizontal="justify"/>
    </xf>
    <xf numFmtId="40" fontId="17" fillId="0" borderId="0" xfId="4" applyFont="1" applyFill="1" applyBorder="1" applyAlignment="1" applyProtection="1">
      <alignment horizontal="right"/>
    </xf>
    <xf numFmtId="0" fontId="17" fillId="0" borderId="0" xfId="0" applyFont="1" applyFill="1" applyBorder="1" applyAlignment="1" applyProtection="1">
      <alignment horizontal="right"/>
    </xf>
    <xf numFmtId="0" fontId="3" fillId="0" borderId="0" xfId="0" applyFont="1" applyFill="1" applyBorder="1" applyAlignment="1" applyProtection="1">
      <alignment horizontal="center" vertical="top"/>
    </xf>
    <xf numFmtId="4" fontId="15" fillId="0" borderId="0" xfId="0" applyNumberFormat="1" applyFont="1" applyFill="1" applyBorder="1" applyAlignment="1" applyProtection="1">
      <alignment horizontal="right"/>
    </xf>
    <xf numFmtId="0" fontId="15" fillId="0" borderId="0" xfId="0" applyFont="1" applyFill="1" applyBorder="1" applyAlignment="1" applyProtection="1">
      <alignment horizontal="justify" vertical="top"/>
    </xf>
    <xf numFmtId="0" fontId="17" fillId="0" borderId="0" xfId="0" applyFont="1" applyFill="1" applyBorder="1" applyAlignment="1" applyProtection="1">
      <alignment horizontal="left" vertical="top" wrapText="1"/>
    </xf>
    <xf numFmtId="0" fontId="20" fillId="0" borderId="0" xfId="0" applyFont="1" applyFill="1" applyBorder="1" applyAlignment="1" applyProtection="1">
      <alignment horizontal="center"/>
    </xf>
    <xf numFmtId="4" fontId="17" fillId="0" borderId="0" xfId="4" applyNumberFormat="1" applyFont="1" applyFill="1" applyBorder="1" applyAlignment="1" applyProtection="1"/>
    <xf numFmtId="4" fontId="17" fillId="0" borderId="0" xfId="0" applyNumberFormat="1" applyFont="1" applyFill="1" applyBorder="1" applyAlignment="1" applyProtection="1">
      <alignment horizontal="center"/>
    </xf>
    <xf numFmtId="0" fontId="17" fillId="0" borderId="0" xfId="0" applyFont="1" applyFill="1" applyBorder="1" applyAlignment="1" applyProtection="1">
      <alignment horizontal="justify" vertical="top"/>
    </xf>
    <xf numFmtId="0" fontId="15"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top" wrapText="1"/>
    </xf>
    <xf numFmtId="0" fontId="4" fillId="0" borderId="0" xfId="0" applyFont="1" applyFill="1" applyBorder="1" applyAlignment="1" applyProtection="1">
      <alignment horizontal="center" vertical="top"/>
    </xf>
    <xf numFmtId="4" fontId="19" fillId="0" borderId="1" xfId="0" applyNumberFormat="1" applyFont="1" applyFill="1" applyBorder="1" applyAlignment="1" applyProtection="1">
      <alignment horizontal="center" vertical="top"/>
    </xf>
    <xf numFmtId="0" fontId="35" fillId="0" borderId="0" xfId="0" applyFont="1" applyFill="1" applyBorder="1" applyAlignment="1" applyProtection="1">
      <alignment horizontal="center"/>
    </xf>
    <xf numFmtId="4" fontId="19" fillId="0" borderId="0" xfId="0" applyNumberFormat="1" applyFont="1" applyFill="1" applyBorder="1" applyAlignment="1" applyProtection="1">
      <alignment horizontal="center" vertical="top"/>
    </xf>
    <xf numFmtId="0" fontId="15" fillId="0" borderId="0" xfId="0" applyFont="1" applyFill="1" applyBorder="1" applyAlignment="1" applyProtection="1">
      <alignment horizontal="center"/>
    </xf>
    <xf numFmtId="0" fontId="19" fillId="0" borderId="0" xfId="0" applyFont="1" applyFill="1" applyBorder="1" applyAlignment="1" applyProtection="1">
      <alignment horizontal="justify" vertical="top"/>
    </xf>
    <xf numFmtId="0" fontId="19" fillId="0" borderId="0" xfId="0" applyFont="1" applyFill="1" applyBorder="1" applyAlignment="1" applyProtection="1">
      <alignment horizontal="left" vertical="top" wrapText="1"/>
    </xf>
    <xf numFmtId="4" fontId="15" fillId="0" borderId="1" xfId="0" applyNumberFormat="1" applyFont="1" applyFill="1" applyBorder="1" applyAlignment="1" applyProtection="1">
      <alignment horizontal="right"/>
    </xf>
    <xf numFmtId="4" fontId="35" fillId="0" borderId="0" xfId="0" applyNumberFormat="1" applyFont="1" applyFill="1" applyBorder="1" applyAlignment="1" applyProtection="1">
      <alignment horizontal="right"/>
    </xf>
    <xf numFmtId="4" fontId="15" fillId="0" borderId="0" xfId="0" applyNumberFormat="1" applyFont="1" applyFill="1" applyBorder="1" applyAlignment="1" applyProtection="1">
      <alignment horizontal="justify"/>
    </xf>
    <xf numFmtId="0" fontId="15" fillId="0" borderId="0" xfId="0" applyFont="1" applyFill="1" applyBorder="1" applyAlignment="1" applyProtection="1">
      <alignment horizontal="left" vertical="top"/>
    </xf>
    <xf numFmtId="4" fontId="17" fillId="0" borderId="0" xfId="0" applyNumberFormat="1" applyFont="1" applyFill="1" applyBorder="1" applyAlignment="1" applyProtection="1">
      <alignment horizontal="right"/>
    </xf>
    <xf numFmtId="0" fontId="35" fillId="0" borderId="0" xfId="0" applyFont="1" applyFill="1" applyBorder="1" applyAlignment="1" applyProtection="1">
      <alignment horizontal="justify"/>
    </xf>
    <xf numFmtId="0" fontId="15" fillId="0" borderId="0" xfId="0" applyFont="1" applyFill="1" applyBorder="1" applyAlignment="1" applyProtection="1">
      <alignment horizontal="center" wrapText="1"/>
    </xf>
    <xf numFmtId="4" fontId="15" fillId="0" borderId="1" xfId="0" applyNumberFormat="1" applyFont="1" applyFill="1" applyBorder="1" applyProtection="1"/>
    <xf numFmtId="0" fontId="15" fillId="0" borderId="0" xfId="0" applyFont="1" applyFill="1" applyBorder="1" applyAlignment="1" applyProtection="1">
      <alignment horizontal="justify"/>
    </xf>
    <xf numFmtId="0" fontId="18" fillId="0" borderId="0" xfId="0" applyFont="1" applyFill="1" applyBorder="1" applyAlignment="1" applyProtection="1">
      <alignment horizontal="justify"/>
    </xf>
    <xf numFmtId="0" fontId="17" fillId="0" borderId="0" xfId="0" applyFont="1" applyFill="1" applyBorder="1" applyAlignment="1" applyProtection="1">
      <alignment horizontal="justify" vertical="top" wrapText="1"/>
    </xf>
    <xf numFmtId="0" fontId="48" fillId="0" borderId="0" xfId="0" applyFont="1" applyFill="1" applyBorder="1" applyAlignment="1" applyProtection="1">
      <alignment horizontal="justify"/>
    </xf>
    <xf numFmtId="0" fontId="33" fillId="0" borderId="0" xfId="0" applyFont="1" applyFill="1" applyBorder="1" applyAlignment="1" applyProtection="1">
      <alignment horizontal="left" vertical="top" wrapText="1"/>
    </xf>
    <xf numFmtId="0" fontId="17" fillId="0" borderId="0" xfId="0" applyFont="1" applyFill="1" applyBorder="1" applyAlignment="1" applyProtection="1">
      <alignment horizontal="center"/>
    </xf>
    <xf numFmtId="40" fontId="17" fillId="0" borderId="5" xfId="4" applyFont="1" applyFill="1" applyBorder="1" applyAlignment="1" applyProtection="1">
      <alignment horizontal="right"/>
    </xf>
    <xf numFmtId="0" fontId="17" fillId="0" borderId="2" xfId="0" applyFont="1" applyFill="1" applyBorder="1" applyAlignment="1" applyProtection="1">
      <alignment horizontal="center"/>
    </xf>
    <xf numFmtId="4" fontId="17" fillId="0" borderId="1" xfId="0" applyNumberFormat="1" applyFont="1" applyFill="1" applyBorder="1" applyAlignment="1" applyProtection="1">
      <alignment horizontal="right"/>
    </xf>
    <xf numFmtId="3" fontId="35" fillId="0" borderId="0" xfId="0" applyNumberFormat="1" applyFont="1" applyFill="1" applyBorder="1" applyAlignment="1" applyProtection="1">
      <alignment horizontal="justify"/>
    </xf>
    <xf numFmtId="0" fontId="15" fillId="0" borderId="0" xfId="0" applyFont="1" applyFill="1" applyBorder="1" applyAlignment="1" applyProtection="1">
      <alignment horizontal="justify" vertical="center"/>
    </xf>
    <xf numFmtId="0" fontId="17" fillId="0" borderId="0" xfId="0" applyFont="1" applyFill="1" applyBorder="1" applyAlignment="1" applyProtection="1">
      <alignment horizontal="justify" vertical="center"/>
    </xf>
    <xf numFmtId="40" fontId="17" fillId="0" borderId="5" xfId="4" applyFont="1" applyFill="1" applyBorder="1" applyAlignment="1" applyProtection="1">
      <alignment horizontal="right" vertical="center"/>
    </xf>
    <xf numFmtId="4" fontId="15" fillId="0" borderId="1" xfId="0" applyNumberFormat="1" applyFont="1" applyFill="1" applyBorder="1" applyAlignment="1" applyProtection="1">
      <alignment horizontal="right" vertical="center"/>
    </xf>
    <xf numFmtId="4" fontId="23" fillId="0" borderId="0" xfId="0" applyNumberFormat="1" applyFont="1" applyFill="1" applyBorder="1" applyAlignment="1" applyProtection="1">
      <alignment horizontal="right" vertical="center"/>
    </xf>
    <xf numFmtId="0" fontId="5" fillId="0" borderId="0" xfId="0" applyFont="1" applyFill="1" applyBorder="1" applyAlignment="1" applyProtection="1">
      <alignment vertical="center" wrapText="1"/>
    </xf>
    <xf numFmtId="4" fontId="17" fillId="0" borderId="0" xfId="0" applyNumberFormat="1" applyFont="1" applyFill="1" applyBorder="1" applyAlignment="1" applyProtection="1">
      <alignment vertical="center"/>
    </xf>
    <xf numFmtId="0" fontId="5" fillId="0" borderId="0" xfId="0" applyFont="1" applyFill="1" applyBorder="1" applyAlignment="1" applyProtection="1">
      <alignment vertical="center"/>
    </xf>
    <xf numFmtId="4" fontId="17" fillId="0" borderId="0" xfId="0" applyNumberFormat="1" applyFont="1" applyFill="1" applyAlignment="1" applyProtection="1">
      <alignment vertical="center"/>
    </xf>
    <xf numFmtId="4" fontId="5" fillId="0" borderId="0" xfId="0" applyNumberFormat="1" applyFont="1" applyFill="1" applyAlignment="1" applyProtection="1">
      <alignment vertical="top"/>
    </xf>
    <xf numFmtId="0" fontId="17" fillId="0" borderId="0" xfId="0" applyFont="1" applyAlignment="1" applyProtection="1"/>
    <xf numFmtId="4" fontId="17" fillId="0" borderId="0" xfId="0" applyNumberFormat="1" applyFont="1" applyFill="1" applyProtection="1"/>
    <xf numFmtId="0" fontId="16" fillId="0" borderId="0" xfId="0" applyFont="1" applyFill="1" applyBorder="1" applyAlignment="1" applyProtection="1">
      <alignment vertical="top" wrapText="1"/>
    </xf>
    <xf numFmtId="0" fontId="22" fillId="0" borderId="0" xfId="0" applyFont="1" applyFill="1" applyBorder="1" applyAlignment="1" applyProtection="1">
      <alignment horizontal="justify" vertical="top"/>
    </xf>
    <xf numFmtId="0" fontId="17" fillId="0" borderId="0" xfId="0" applyFont="1" applyFill="1" applyAlignment="1" applyProtection="1"/>
    <xf numFmtId="0" fontId="47" fillId="0" borderId="0" xfId="0" applyFont="1" applyFill="1" applyAlignment="1" applyProtection="1">
      <alignment horizontal="center" vertical="center" wrapText="1"/>
    </xf>
    <xf numFmtId="4" fontId="18" fillId="0" borderId="0" xfId="0" applyNumberFormat="1" applyFont="1" applyFill="1" applyAlignment="1" applyProtection="1">
      <alignment horizontal="center" vertical="top"/>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4" fontId="19" fillId="0" borderId="0" xfId="0" applyNumberFormat="1" applyFont="1" applyFill="1" applyAlignment="1" applyProtection="1">
      <alignment horizontal="center" vertical="top"/>
    </xf>
    <xf numFmtId="0" fontId="4" fillId="0" borderId="0" xfId="0" applyFont="1" applyFill="1" applyAlignment="1" applyProtection="1">
      <alignment horizontal="left" vertical="center"/>
    </xf>
    <xf numFmtId="0" fontId="4" fillId="0" borderId="0" xfId="0" applyFont="1" applyAlignment="1" applyProtection="1">
      <alignment vertical="center"/>
    </xf>
    <xf numFmtId="0" fontId="4" fillId="0" borderId="0" xfId="0" applyFont="1" applyAlignment="1" applyProtection="1">
      <alignment horizontal="right" vertical="center"/>
    </xf>
    <xf numFmtId="0" fontId="19" fillId="0" borderId="0" xfId="0" applyFont="1" applyAlignment="1" applyProtection="1">
      <alignment horizontal="justify" vertical="center" wrapText="1"/>
    </xf>
    <xf numFmtId="0" fontId="4" fillId="0" borderId="0" xfId="0" applyFont="1" applyAlignment="1" applyProtection="1">
      <alignment horizontal="left" vertical="center"/>
    </xf>
    <xf numFmtId="0" fontId="7" fillId="0" borderId="0" xfId="0" applyFont="1" applyAlignment="1" applyProtection="1">
      <alignment horizontal="justify" vertical="center" wrapText="1"/>
    </xf>
    <xf numFmtId="0" fontId="4" fillId="0" borderId="0" xfId="0" applyFont="1" applyFill="1" applyAlignment="1" applyProtection="1">
      <alignment horizontal="justify" vertical="top"/>
    </xf>
    <xf numFmtId="0" fontId="4" fillId="0" borderId="0" xfId="0" applyFont="1" applyAlignment="1" applyProtection="1">
      <alignment vertical="center" wrapText="1"/>
    </xf>
    <xf numFmtId="0" fontId="4" fillId="0" borderId="0" xfId="0" applyFont="1" applyAlignment="1" applyProtection="1">
      <alignment horizontal="right" vertical="center" wrapText="1"/>
    </xf>
    <xf numFmtId="0" fontId="78" fillId="0" borderId="0" xfId="0" applyFont="1" applyAlignment="1" applyProtection="1">
      <alignment horizontal="justify" vertical="top" wrapText="1"/>
    </xf>
    <xf numFmtId="0" fontId="18" fillId="0" borderId="0" xfId="0" applyFont="1" applyAlignment="1" applyProtection="1">
      <alignment horizontal="justify" vertical="center" wrapText="1"/>
    </xf>
    <xf numFmtId="0" fontId="4" fillId="0" borderId="0" xfId="0" applyFont="1" applyAlignment="1" applyProtection="1">
      <alignment horizontal="justify" vertical="center" wrapText="1"/>
    </xf>
    <xf numFmtId="0" fontId="5" fillId="0" borderId="0" xfId="0" applyFont="1" applyFill="1" applyBorder="1" applyAlignment="1" applyProtection="1">
      <alignment vertical="center" wrapText="1"/>
    </xf>
    <xf numFmtId="0" fontId="5" fillId="0" borderId="0" xfId="0" applyFont="1" applyFill="1" applyBorder="1" applyAlignment="1" applyProtection="1">
      <alignment horizontal="left" vertical="center"/>
    </xf>
    <xf numFmtId="0" fontId="61" fillId="0" borderId="0" xfId="0" applyFont="1" applyFill="1" applyBorder="1" applyAlignment="1">
      <alignment horizontal="center" vertical="top" wrapText="1"/>
    </xf>
    <xf numFmtId="166" fontId="35" fillId="0" borderId="0" xfId="3" applyNumberFormat="1" applyFont="1" applyFill="1" applyBorder="1" applyAlignment="1">
      <alignment horizontal="center" wrapText="1"/>
    </xf>
    <xf numFmtId="0" fontId="5" fillId="0" borderId="0" xfId="0" applyFont="1" applyFill="1" applyBorder="1" applyAlignment="1">
      <alignment horizontal="left" vertical="center"/>
    </xf>
    <xf numFmtId="0" fontId="5" fillId="0" borderId="0" xfId="0" applyFont="1" applyFill="1" applyBorder="1" applyAlignment="1">
      <alignment horizontal="justify" vertical="center"/>
    </xf>
    <xf numFmtId="0" fontId="5" fillId="0" borderId="6" xfId="0" applyFont="1" applyFill="1" applyBorder="1" applyAlignment="1">
      <alignment horizontal="left" vertical="center"/>
    </xf>
    <xf numFmtId="0" fontId="64" fillId="0" borderId="3" xfId="0" applyFont="1" applyFill="1" applyBorder="1" applyAlignment="1">
      <alignment horizontal="center" vertical="center"/>
    </xf>
    <xf numFmtId="0" fontId="64" fillId="0" borderId="5" xfId="0" applyFont="1" applyFill="1" applyBorder="1" applyAlignment="1">
      <alignment horizontal="center" vertical="center"/>
    </xf>
    <xf numFmtId="0" fontId="23" fillId="0" borderId="0" xfId="0" applyFont="1" applyFill="1" applyBorder="1" applyAlignment="1">
      <alignment horizontal="center"/>
    </xf>
    <xf numFmtId="0" fontId="60" fillId="0" borderId="0" xfId="0" applyFont="1" applyFill="1" applyBorder="1" applyAlignment="1">
      <alignment horizontal="left" wrapText="1"/>
    </xf>
    <xf numFmtId="169" fontId="8" fillId="0" borderId="0" xfId="0" applyNumberFormat="1" applyFont="1" applyFill="1" applyBorder="1" applyAlignment="1">
      <alignment horizontal="center" vertical="top" wrapText="1"/>
    </xf>
    <xf numFmtId="0" fontId="5" fillId="0" borderId="0" xfId="0" applyFont="1" applyFill="1" applyBorder="1" applyAlignment="1">
      <alignment horizontal="justify" vertical="top"/>
    </xf>
    <xf numFmtId="4" fontId="5" fillId="0" borderId="0" xfId="4" applyNumberFormat="1" applyFont="1" applyFill="1" applyBorder="1" applyAlignment="1">
      <alignment horizontal="justify" vertical="top"/>
    </xf>
    <xf numFmtId="0" fontId="85" fillId="0" borderId="0" xfId="0" applyFont="1" applyFill="1" applyAlignment="1">
      <alignment horizontal="center"/>
    </xf>
    <xf numFmtId="0" fontId="112" fillId="0" borderId="0" xfId="0" applyFont="1" applyAlignment="1">
      <alignment horizontal="center" wrapText="1"/>
    </xf>
    <xf numFmtId="0" fontId="0" fillId="0" borderId="0" xfId="0" applyAlignment="1">
      <alignment wrapText="1"/>
    </xf>
    <xf numFmtId="0" fontId="18" fillId="0" borderId="0" xfId="0" applyFont="1" applyFill="1" applyAlignment="1">
      <alignment horizontal="left" vertical="top" wrapText="1"/>
    </xf>
    <xf numFmtId="0" fontId="18" fillId="0" borderId="0" xfId="0" applyFont="1" applyFill="1" applyAlignment="1">
      <alignment horizontal="justify" vertical="top" wrapText="1"/>
    </xf>
    <xf numFmtId="0" fontId="0" fillId="0" borderId="0" xfId="0" applyAlignment="1">
      <alignment horizontal="justify" vertical="top" wrapText="1"/>
    </xf>
    <xf numFmtId="0" fontId="18" fillId="0" borderId="0" xfId="0" applyFont="1" applyFill="1" applyAlignment="1">
      <alignment horizontal="justify" vertical="top" wrapText="1" shrinkToFit="1"/>
    </xf>
    <xf numFmtId="0" fontId="3" fillId="0" borderId="0" xfId="0" applyFont="1" applyFill="1" applyAlignment="1">
      <alignment horizontal="center" vertical="top"/>
    </xf>
    <xf numFmtId="0" fontId="0" fillId="0" borderId="0" xfId="0" applyAlignment="1">
      <alignment horizontal="center" vertical="top"/>
    </xf>
    <xf numFmtId="0" fontId="19" fillId="0" borderId="0" xfId="0" applyFont="1" applyFill="1" applyAlignment="1">
      <alignment horizontal="left" vertical="top" wrapText="1"/>
    </xf>
    <xf numFmtId="0" fontId="128" fillId="0" borderId="0" xfId="0" applyFont="1" applyFill="1" applyAlignment="1">
      <alignment vertical="top" wrapText="1"/>
    </xf>
    <xf numFmtId="0" fontId="63" fillId="0" borderId="0" xfId="0" applyFont="1" applyAlignment="1">
      <alignment horizontal="center" vertical="top"/>
    </xf>
    <xf numFmtId="0" fontId="21" fillId="0" borderId="3" xfId="0" applyFont="1" applyFill="1" applyBorder="1" applyAlignment="1" applyProtection="1">
      <alignment horizontal="left" vertical="center" wrapText="1"/>
    </xf>
    <xf numFmtId="0" fontId="21" fillId="0" borderId="2" xfId="0" applyFont="1" applyFill="1" applyBorder="1" applyAlignment="1" applyProtection="1">
      <alignment horizontal="left" vertical="center" wrapText="1"/>
    </xf>
    <xf numFmtId="0" fontId="3" fillId="0" borderId="0" xfId="0" applyFont="1" applyFill="1" applyBorder="1" applyAlignment="1" applyProtection="1">
      <alignment horizontal="center" vertical="top"/>
    </xf>
    <xf numFmtId="0" fontId="5" fillId="0" borderId="0" xfId="0" applyFont="1" applyFill="1" applyBorder="1" applyAlignment="1" applyProtection="1">
      <alignment horizontal="justify" vertical="center"/>
    </xf>
    <xf numFmtId="0" fontId="5" fillId="0" borderId="6" xfId="0" applyFont="1" applyFill="1" applyBorder="1" applyAlignment="1" applyProtection="1">
      <alignment horizontal="left" vertical="center"/>
    </xf>
    <xf numFmtId="0" fontId="19" fillId="0" borderId="0" xfId="0" applyFont="1" applyFill="1" applyBorder="1" applyAlignment="1" applyProtection="1">
      <alignment horizontal="left" vertical="top" wrapText="1"/>
    </xf>
    <xf numFmtId="0" fontId="19" fillId="0" borderId="3" xfId="0" applyFont="1" applyFill="1" applyBorder="1" applyAlignment="1" applyProtection="1">
      <alignment horizontal="justify" vertical="top" wrapText="1"/>
    </xf>
    <xf numFmtId="0" fontId="19" fillId="0" borderId="2" xfId="0" applyFont="1" applyFill="1" applyBorder="1" applyAlignment="1" applyProtection="1">
      <alignment horizontal="justify" vertical="top" wrapText="1"/>
    </xf>
    <xf numFmtId="0" fontId="17" fillId="0" borderId="3" xfId="0" applyFont="1" applyFill="1" applyBorder="1" applyAlignment="1" applyProtection="1">
      <alignment horizontal="left"/>
    </xf>
    <xf numFmtId="0" fontId="17" fillId="0" borderId="2" xfId="0" applyFont="1" applyFill="1" applyBorder="1" applyAlignment="1" applyProtection="1">
      <alignment horizontal="left"/>
    </xf>
    <xf numFmtId="0" fontId="35" fillId="0" borderId="0" xfId="0" applyFont="1" applyFill="1" applyBorder="1" applyAlignment="1" applyProtection="1">
      <alignment horizontal="left"/>
    </xf>
    <xf numFmtId="0" fontId="23" fillId="0" borderId="0" xfId="0" applyFont="1" applyFill="1" applyBorder="1" applyAlignment="1" applyProtection="1">
      <alignment horizontal="center" vertical="top"/>
    </xf>
    <xf numFmtId="0" fontId="15" fillId="0" borderId="0" xfId="0" applyFont="1" applyFill="1" applyBorder="1" applyAlignment="1" applyProtection="1">
      <alignment horizontal="left" vertical="top" wrapText="1"/>
    </xf>
  </cellXfs>
  <cellStyles count="6">
    <cellStyle name="Comma" xfId="4" builtinId="3"/>
    <cellStyle name="Normal" xfId="0" builtinId="0"/>
    <cellStyle name="Normal 3" xfId="1"/>
    <cellStyle name="Normal 7" xfId="2"/>
    <cellStyle name="Normalno 3" xfId="5"/>
    <cellStyle name="Obično_CRNO_A. GRAĐ-cesta_TR" xfId="3"/>
  </cellStyles>
  <dxfs count="0"/>
  <tableStyles count="0" defaultTableStyle="TableStyleMedium2" defaultPivotStyle="PivotStyleLight16"/>
  <colors>
    <mruColors>
      <color rgb="FF00FF00"/>
      <color rgb="FF00FF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rgb="FFFFFF00"/>
  </sheetPr>
  <dimension ref="A1:J94"/>
  <sheetViews>
    <sheetView tabSelected="1" view="pageBreakPreview" zoomScaleNormal="200" zoomScaleSheetLayoutView="150" workbookViewId="0">
      <selection sqref="A1:XFD1048576"/>
    </sheetView>
  </sheetViews>
  <sheetFormatPr defaultColWidth="9.140625" defaultRowHeight="12"/>
  <cols>
    <col min="1" max="1" width="4.28515625" style="1256" customWidth="1"/>
    <col min="2" max="2" width="4.28515625" style="1257" customWidth="1"/>
    <col min="3" max="3" width="71.5703125" style="1266" customWidth="1"/>
    <col min="4" max="4" width="8.28515625" style="1259" customWidth="1"/>
    <col min="5" max="16384" width="9.140625" style="1259"/>
  </cols>
  <sheetData>
    <row r="1" spans="1:10" s="1243" customFormat="1" ht="9.75" customHeight="1">
      <c r="A1" s="1268" t="s">
        <v>25</v>
      </c>
      <c r="B1" s="1268"/>
      <c r="C1" s="1268"/>
      <c r="D1" s="1186" t="s">
        <v>328</v>
      </c>
      <c r="E1" s="1188"/>
      <c r="F1" s="1188"/>
      <c r="G1" s="1240"/>
      <c r="H1" s="1241"/>
      <c r="I1" s="1242"/>
      <c r="J1" s="1240"/>
    </row>
    <row r="2" spans="1:10" s="1243" customFormat="1" ht="10.5" customHeight="1">
      <c r="A2" s="1268" t="s">
        <v>58</v>
      </c>
      <c r="B2" s="1268"/>
      <c r="C2" s="1268"/>
      <c r="E2" s="1188"/>
      <c r="F2" s="1188"/>
      <c r="G2" s="1240"/>
      <c r="H2" s="1241"/>
      <c r="I2" s="1242"/>
      <c r="J2" s="1240"/>
    </row>
    <row r="3" spans="1:10" s="1243" customFormat="1" ht="12.75" customHeight="1">
      <c r="A3" s="1186" t="s">
        <v>327</v>
      </c>
      <c r="B3" s="1188"/>
      <c r="C3" s="1188"/>
      <c r="D3" s="1187" t="s">
        <v>1054</v>
      </c>
      <c r="E3" s="1188"/>
      <c r="F3" s="1188"/>
      <c r="G3" s="1240"/>
      <c r="H3" s="1241"/>
      <c r="I3" s="1267"/>
      <c r="J3" s="1267"/>
    </row>
    <row r="4" spans="1:10" s="1243" customFormat="1" ht="12.75" customHeight="1">
      <c r="B4" s="1186"/>
      <c r="C4" s="1188"/>
      <c r="D4" s="1187"/>
      <c r="E4" s="1188"/>
      <c r="F4" s="1188"/>
      <c r="G4" s="1240"/>
      <c r="H4" s="1241"/>
      <c r="I4" s="1267"/>
      <c r="J4" s="1267"/>
    </row>
    <row r="5" spans="1:10" s="1246" customFormat="1" ht="12.75" customHeight="1">
      <c r="A5" s="1244"/>
      <c r="B5" s="1244"/>
      <c r="C5" s="1244"/>
      <c r="D5" s="1245"/>
      <c r="F5" s="1247"/>
      <c r="G5" s="1247"/>
      <c r="I5" s="1247"/>
      <c r="J5" s="1247"/>
    </row>
    <row r="6" spans="1:10" s="1246" customFormat="1" ht="20.25">
      <c r="A6" s="1244"/>
      <c r="B6" s="1244"/>
      <c r="C6" s="1248"/>
      <c r="D6" s="1249"/>
      <c r="F6" s="1247"/>
      <c r="G6" s="1247"/>
      <c r="I6" s="1247"/>
      <c r="J6" s="1247"/>
    </row>
    <row r="7" spans="1:10" s="1246" customFormat="1" ht="12.75" customHeight="1">
      <c r="A7" s="1244"/>
      <c r="B7" s="1244"/>
      <c r="C7" s="1244"/>
      <c r="D7" s="1245"/>
      <c r="F7" s="1247"/>
      <c r="G7" s="1247"/>
      <c r="I7" s="1247"/>
      <c r="J7" s="1247"/>
    </row>
    <row r="8" spans="1:10" s="1246" customFormat="1" ht="16.149999999999999" customHeight="1">
      <c r="A8" s="1244"/>
      <c r="B8" s="1244"/>
      <c r="C8" s="1250" t="s">
        <v>77</v>
      </c>
      <c r="D8" s="1249"/>
      <c r="F8" s="1247"/>
      <c r="G8" s="1247"/>
      <c r="I8" s="1247"/>
      <c r="J8" s="1247"/>
    </row>
    <row r="9" spans="1:10" s="1246" customFormat="1" ht="7.9" customHeight="1">
      <c r="A9" s="1244"/>
      <c r="B9" s="1244"/>
      <c r="C9" s="1251"/>
      <c r="D9" s="1249"/>
      <c r="F9" s="1247"/>
      <c r="G9" s="1247"/>
      <c r="I9" s="1247"/>
      <c r="J9" s="1247"/>
    </row>
    <row r="10" spans="1:10" s="1255" customFormat="1" ht="15">
      <c r="A10" s="1252"/>
      <c r="B10" s="1253"/>
      <c r="C10" s="1254"/>
    </row>
    <row r="12" spans="1:10" ht="15">
      <c r="C12" s="1258" t="s">
        <v>308</v>
      </c>
    </row>
    <row r="13" spans="1:10">
      <c r="C13" s="1260"/>
    </row>
    <row r="14" spans="1:10" ht="48">
      <c r="C14" s="1261" t="s">
        <v>336</v>
      </c>
    </row>
    <row r="15" spans="1:10" ht="36">
      <c r="A15" s="1262"/>
      <c r="B15" s="1263"/>
      <c r="C15" s="1264" t="s">
        <v>337</v>
      </c>
    </row>
    <row r="16" spans="1:10" ht="84">
      <c r="C16" s="1261" t="s">
        <v>100</v>
      </c>
    </row>
    <row r="17" spans="3:3" ht="48">
      <c r="C17" s="1261" t="s">
        <v>194</v>
      </c>
    </row>
    <row r="18" spans="3:3" ht="72">
      <c r="C18" s="59" t="s">
        <v>142</v>
      </c>
    </row>
    <row r="19" spans="3:3" ht="64.5" customHeight="1">
      <c r="C19" s="1261" t="s">
        <v>109</v>
      </c>
    </row>
    <row r="20" spans="3:3" ht="60">
      <c r="C20" s="1261" t="s">
        <v>287</v>
      </c>
    </row>
    <row r="21" spans="3:3" ht="36">
      <c r="C21" s="1261" t="s">
        <v>110</v>
      </c>
    </row>
    <row r="22" spans="3:3" ht="84">
      <c r="C22" s="1261" t="s">
        <v>288</v>
      </c>
    </row>
    <row r="23" spans="3:3" ht="72">
      <c r="C23" s="59" t="s">
        <v>24</v>
      </c>
    </row>
    <row r="24" spans="3:3" ht="96">
      <c r="C24" s="1261" t="s">
        <v>279</v>
      </c>
    </row>
    <row r="25" spans="3:3" ht="72">
      <c r="C25" s="1261" t="s">
        <v>461</v>
      </c>
    </row>
    <row r="26" spans="3:3" ht="36">
      <c r="C26" s="1261" t="s">
        <v>3</v>
      </c>
    </row>
    <row r="27" spans="3:3" ht="60">
      <c r="C27" s="1261" t="s">
        <v>460</v>
      </c>
    </row>
    <row r="28" spans="3:3" ht="48">
      <c r="C28" s="1261" t="s">
        <v>338</v>
      </c>
    </row>
    <row r="29" spans="3:3" ht="72">
      <c r="C29" s="1261" t="s">
        <v>101</v>
      </c>
    </row>
    <row r="30" spans="3:3" ht="69.75" customHeight="1">
      <c r="C30" s="1261" t="s">
        <v>46</v>
      </c>
    </row>
    <row r="31" spans="3:3" ht="48">
      <c r="C31" s="1261" t="s">
        <v>301</v>
      </c>
    </row>
    <row r="32" spans="3:3" ht="14.25">
      <c r="C32" s="1265"/>
    </row>
    <row r="33" spans="3:3" ht="14.25">
      <c r="C33" s="1265"/>
    </row>
    <row r="34" spans="3:3" ht="14.25">
      <c r="C34" s="1265"/>
    </row>
    <row r="35" spans="3:3" ht="14.25">
      <c r="C35" s="1265"/>
    </row>
    <row r="36" spans="3:3" ht="14.25">
      <c r="C36" s="1265"/>
    </row>
    <row r="37" spans="3:3" ht="14.25">
      <c r="C37" s="1265"/>
    </row>
    <row r="38" spans="3:3" ht="14.25">
      <c r="C38" s="1265"/>
    </row>
    <row r="39" spans="3:3" ht="14.25">
      <c r="C39" s="1265"/>
    </row>
    <row r="40" spans="3:3" ht="14.25">
      <c r="C40" s="1265"/>
    </row>
    <row r="41" spans="3:3" ht="14.25">
      <c r="C41" s="1265"/>
    </row>
    <row r="42" spans="3:3" ht="14.25">
      <c r="C42" s="1265"/>
    </row>
    <row r="43" spans="3:3" ht="14.25">
      <c r="C43" s="1265"/>
    </row>
    <row r="44" spans="3:3" ht="14.25">
      <c r="C44" s="1265"/>
    </row>
    <row r="45" spans="3:3" ht="14.25">
      <c r="C45" s="1265"/>
    </row>
    <row r="46" spans="3:3" ht="14.25">
      <c r="C46" s="1265"/>
    </row>
    <row r="47" spans="3:3" ht="14.25">
      <c r="C47" s="1265"/>
    </row>
    <row r="48" spans="3:3" ht="14.25">
      <c r="C48" s="1265"/>
    </row>
    <row r="49" spans="3:3" ht="14.25">
      <c r="C49" s="1265"/>
    </row>
    <row r="50" spans="3:3" ht="14.25">
      <c r="C50" s="1265"/>
    </row>
    <row r="51" spans="3:3" ht="14.25">
      <c r="C51" s="1265"/>
    </row>
    <row r="52" spans="3:3" ht="14.25">
      <c r="C52" s="1265"/>
    </row>
    <row r="53" spans="3:3" ht="14.25">
      <c r="C53" s="1265"/>
    </row>
    <row r="54" spans="3:3" ht="14.25">
      <c r="C54" s="1265"/>
    </row>
    <row r="55" spans="3:3" ht="14.25">
      <c r="C55" s="1265"/>
    </row>
    <row r="56" spans="3:3" ht="14.25">
      <c r="C56" s="1265"/>
    </row>
    <row r="57" spans="3:3" ht="14.25">
      <c r="C57" s="1265"/>
    </row>
    <row r="58" spans="3:3" ht="14.25">
      <c r="C58" s="1265"/>
    </row>
    <row r="59" spans="3:3" ht="14.25">
      <c r="C59" s="1265"/>
    </row>
    <row r="60" spans="3:3" ht="14.25">
      <c r="C60" s="1265"/>
    </row>
    <row r="61" spans="3:3" ht="14.25">
      <c r="C61" s="1265"/>
    </row>
    <row r="62" spans="3:3" ht="14.25">
      <c r="C62" s="1265"/>
    </row>
    <row r="63" spans="3:3" ht="14.25">
      <c r="C63" s="1265"/>
    </row>
    <row r="64" spans="3:3" ht="14.25">
      <c r="C64" s="1265"/>
    </row>
    <row r="65" spans="3:3" ht="14.25">
      <c r="C65" s="1265"/>
    </row>
    <row r="66" spans="3:3" ht="14.25">
      <c r="C66" s="1265"/>
    </row>
    <row r="67" spans="3:3" ht="14.25">
      <c r="C67" s="1265"/>
    </row>
    <row r="68" spans="3:3" ht="14.25">
      <c r="C68" s="1265"/>
    </row>
    <row r="69" spans="3:3" ht="14.25">
      <c r="C69" s="1265"/>
    </row>
    <row r="70" spans="3:3" ht="14.25">
      <c r="C70" s="1265"/>
    </row>
    <row r="71" spans="3:3" ht="14.25">
      <c r="C71" s="1265"/>
    </row>
    <row r="72" spans="3:3" ht="14.25">
      <c r="C72" s="1265"/>
    </row>
    <row r="73" spans="3:3" ht="14.25">
      <c r="C73" s="1265"/>
    </row>
    <row r="74" spans="3:3" ht="14.25">
      <c r="C74" s="1265"/>
    </row>
    <row r="75" spans="3:3" ht="14.25">
      <c r="C75" s="1265"/>
    </row>
    <row r="76" spans="3:3" ht="14.25">
      <c r="C76" s="1265"/>
    </row>
    <row r="77" spans="3:3" ht="14.25">
      <c r="C77" s="1265"/>
    </row>
    <row r="78" spans="3:3" ht="14.25">
      <c r="C78" s="1265"/>
    </row>
    <row r="79" spans="3:3" ht="14.25">
      <c r="C79" s="1265"/>
    </row>
    <row r="80" spans="3:3" ht="14.25">
      <c r="C80" s="1265"/>
    </row>
    <row r="81" spans="3:3" ht="14.25">
      <c r="C81" s="1265"/>
    </row>
    <row r="82" spans="3:3" ht="14.25">
      <c r="C82" s="1265"/>
    </row>
    <row r="83" spans="3:3" ht="14.25">
      <c r="C83" s="1265"/>
    </row>
    <row r="84" spans="3:3" ht="14.25">
      <c r="C84" s="1265"/>
    </row>
    <row r="85" spans="3:3" ht="14.25">
      <c r="C85" s="1265"/>
    </row>
    <row r="86" spans="3:3" ht="14.25">
      <c r="C86" s="1265"/>
    </row>
    <row r="87" spans="3:3" ht="14.25">
      <c r="C87" s="1265"/>
    </row>
    <row r="88" spans="3:3" ht="14.25">
      <c r="C88" s="1265"/>
    </row>
    <row r="89" spans="3:3" ht="14.25">
      <c r="C89" s="1265"/>
    </row>
    <row r="90" spans="3:3" ht="14.25">
      <c r="C90" s="1265"/>
    </row>
    <row r="91" spans="3:3" ht="14.25">
      <c r="C91" s="1265"/>
    </row>
    <row r="92" spans="3:3" ht="14.25">
      <c r="C92" s="1265"/>
    </row>
    <row r="93" spans="3:3" ht="14.25">
      <c r="C93" s="1265"/>
    </row>
    <row r="94" spans="3:3" ht="14.25">
      <c r="C94" s="1265"/>
    </row>
  </sheetData>
  <sheetProtection password="C844" sheet="1" objects="1" scenarios="1" selectLockedCells="1" selectUnlockedCells="1"/>
  <mergeCells count="4">
    <mergeCell ref="I3:J3"/>
    <mergeCell ref="A1:C1"/>
    <mergeCell ref="A2:C2"/>
    <mergeCell ref="I4:J4"/>
  </mergeCells>
  <phoneticPr fontId="2" type="noConversion"/>
  <pageMargins left="0.98425196850393704" right="0.55118110236220474" top="0.39370078740157483" bottom="0.59055118110236227" header="0.51181102362204722" footer="0.51181102362204722"/>
  <pageSetup paperSize="9" scale="95" firstPageNumber="2" orientation="portrait" useFirstPageNumber="1" r:id="rId1"/>
  <headerFooter alignWithMargins="0"/>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Y673"/>
  <sheetViews>
    <sheetView view="pageBreakPreview" zoomScaleNormal="100" zoomScaleSheetLayoutView="100" workbookViewId="0">
      <selection activeCell="F17" sqref="F17"/>
    </sheetView>
  </sheetViews>
  <sheetFormatPr defaultColWidth="9.140625" defaultRowHeight="12"/>
  <cols>
    <col min="1" max="1" width="3" style="1" customWidth="1"/>
    <col min="2" max="2" width="3.5703125" style="1" customWidth="1"/>
    <col min="3" max="3" width="40.7109375" style="48" customWidth="1"/>
    <col min="4" max="4" width="7.42578125" style="3" customWidth="1"/>
    <col min="5" max="5" width="9.85546875" style="12" customWidth="1"/>
    <col min="6" max="6" width="9.85546875" style="12" bestFit="1" customWidth="1"/>
    <col min="7" max="7" width="13.85546875" style="12" customWidth="1"/>
    <col min="8" max="8" width="9.140625" style="12" customWidth="1"/>
    <col min="9" max="9" width="14" style="12" customWidth="1"/>
    <col min="10" max="10" width="13.85546875" style="12" customWidth="1"/>
    <col min="11" max="11" width="15.7109375" style="12" customWidth="1"/>
    <col min="12" max="12" width="19.140625" style="12" customWidth="1"/>
    <col min="13" max="13" width="4.28515625" style="12" customWidth="1"/>
    <col min="14" max="14" width="21.5703125" style="12" customWidth="1"/>
    <col min="15" max="15" width="27.140625" style="2" customWidth="1"/>
    <col min="16" max="16" width="25.140625" style="2" customWidth="1"/>
    <col min="17" max="17" width="14.7109375" style="2" customWidth="1"/>
    <col min="18" max="18" width="15.85546875" style="2" customWidth="1"/>
    <col min="19" max="19" width="12.28515625" style="2" customWidth="1"/>
    <col min="20" max="20" width="11.85546875" style="2" customWidth="1"/>
    <col min="21" max="21" width="9.140625" style="2"/>
    <col min="22" max="22" width="25.85546875" style="2" customWidth="1"/>
    <col min="23" max="23" width="14.42578125" style="2" customWidth="1"/>
    <col min="24" max="16384" width="9.140625" style="2"/>
  </cols>
  <sheetData>
    <row r="1" spans="1:20" s="255" customFormat="1" ht="12" customHeight="1">
      <c r="A1" s="1272" t="s">
        <v>26</v>
      </c>
      <c r="B1" s="1272"/>
      <c r="C1" s="1272"/>
      <c r="D1" s="1272"/>
      <c r="E1" s="1272"/>
      <c r="F1" s="1272"/>
      <c r="G1" s="256" t="s">
        <v>328</v>
      </c>
      <c r="H1" s="258"/>
      <c r="I1" s="258"/>
      <c r="J1" s="258"/>
      <c r="K1" s="258"/>
      <c r="L1" s="258"/>
    </row>
    <row r="2" spans="1:20" s="255" customFormat="1" ht="12" customHeight="1">
      <c r="A2" s="1271" t="s">
        <v>59</v>
      </c>
      <c r="B2" s="1271"/>
      <c r="C2" s="1271"/>
      <c r="D2" s="1271"/>
      <c r="E2" s="1271"/>
      <c r="F2" s="1271"/>
      <c r="G2" s="1271"/>
      <c r="H2" s="516"/>
      <c r="I2" s="516"/>
      <c r="J2" s="516"/>
      <c r="K2" s="516"/>
      <c r="L2" s="516"/>
      <c r="P2" s="257"/>
      <c r="Q2" s="259"/>
      <c r="S2" s="260"/>
    </row>
    <row r="3" spans="1:20" s="350" customFormat="1" ht="12" customHeight="1">
      <c r="A3" s="1273" t="s">
        <v>327</v>
      </c>
      <c r="B3" s="1273"/>
      <c r="C3" s="1273"/>
      <c r="D3" s="1273"/>
      <c r="E3" s="1273"/>
      <c r="F3" s="1273"/>
      <c r="G3" s="402" t="s">
        <v>1054</v>
      </c>
      <c r="H3" s="261"/>
      <c r="I3" s="261"/>
      <c r="J3" s="261"/>
      <c r="K3" s="261"/>
      <c r="L3" s="261"/>
      <c r="M3" s="255"/>
      <c r="N3" s="255"/>
      <c r="O3" s="255"/>
      <c r="P3" s="257"/>
      <c r="Q3" s="351"/>
      <c r="S3" s="352"/>
    </row>
    <row r="4" spans="1:20" s="350" customFormat="1" ht="12" customHeight="1">
      <c r="A4" s="400"/>
      <c r="B4" s="400"/>
      <c r="C4" s="400"/>
      <c r="D4" s="400"/>
      <c r="E4" s="400"/>
      <c r="F4" s="400"/>
      <c r="G4" s="400"/>
      <c r="H4" s="261"/>
      <c r="I4" s="261"/>
      <c r="J4" s="261"/>
      <c r="K4" s="261"/>
      <c r="L4" s="261"/>
      <c r="M4" s="255"/>
      <c r="N4" s="255"/>
      <c r="O4" s="255"/>
      <c r="P4" s="257"/>
      <c r="Q4" s="351"/>
      <c r="S4" s="352"/>
    </row>
    <row r="5" spans="1:20" ht="24">
      <c r="A5" s="1274" t="s">
        <v>334</v>
      </c>
      <c r="B5" s="1275"/>
      <c r="C5" s="401" t="s">
        <v>335</v>
      </c>
      <c r="D5" s="4" t="s">
        <v>237</v>
      </c>
      <c r="E5" s="13" t="s">
        <v>304</v>
      </c>
      <c r="F5" s="29" t="s">
        <v>306</v>
      </c>
      <c r="G5" s="13" t="s">
        <v>104</v>
      </c>
      <c r="I5" s="27"/>
      <c r="N5" s="239"/>
    </row>
    <row r="6" spans="1:20" ht="15" customHeight="1">
      <c r="A6" s="403"/>
      <c r="B6" s="403"/>
      <c r="C6" s="404"/>
      <c r="D6" s="69"/>
      <c r="E6" s="30"/>
      <c r="F6" s="249"/>
      <c r="G6" s="30"/>
      <c r="I6" s="27"/>
      <c r="N6" s="239"/>
    </row>
    <row r="7" spans="1:20" ht="23.25">
      <c r="A7" s="26"/>
      <c r="B7" s="26"/>
      <c r="I7" s="1276"/>
      <c r="J7" s="1276"/>
      <c r="K7" s="1276"/>
      <c r="N7" s="239"/>
    </row>
    <row r="8" spans="1:20" s="1" customFormat="1" ht="24">
      <c r="A8" s="71">
        <v>1</v>
      </c>
      <c r="B8" s="28"/>
      <c r="C8" s="72" t="s">
        <v>305</v>
      </c>
      <c r="D8" s="4" t="s">
        <v>237</v>
      </c>
      <c r="E8" s="13" t="s">
        <v>304</v>
      </c>
      <c r="F8" s="29" t="s">
        <v>306</v>
      </c>
      <c r="G8" s="13" t="s">
        <v>104</v>
      </c>
      <c r="H8" s="30"/>
      <c r="I8" s="239"/>
      <c r="J8" s="30"/>
      <c r="K8" s="30"/>
      <c r="L8" s="30"/>
      <c r="M8" s="30"/>
      <c r="N8" s="239"/>
      <c r="O8" s="240"/>
      <c r="P8" s="240"/>
      <c r="Q8" s="354" t="s">
        <v>80</v>
      </c>
      <c r="R8" s="353"/>
      <c r="S8" s="354">
        <f>31596.27-12564.7</f>
        <v>19031.57</v>
      </c>
      <c r="T8" s="354" t="s">
        <v>97</v>
      </c>
    </row>
    <row r="9" spans="1:20" s="1" customFormat="1">
      <c r="C9" s="46"/>
      <c r="D9" s="3"/>
      <c r="E9" s="14"/>
      <c r="F9" s="14"/>
      <c r="G9" s="14"/>
      <c r="H9" s="14"/>
      <c r="I9" s="14"/>
      <c r="J9" s="14"/>
      <c r="K9" s="14"/>
      <c r="L9" s="14"/>
      <c r="M9" s="14"/>
      <c r="N9" s="232"/>
      <c r="O9" s="232"/>
      <c r="P9" s="79"/>
      <c r="Q9" s="79"/>
      <c r="R9" s="79"/>
    </row>
    <row r="10" spans="1:20" s="170" customFormat="1">
      <c r="A10" s="1">
        <v>1</v>
      </c>
      <c r="B10" s="1">
        <v>1</v>
      </c>
      <c r="C10" s="45" t="s">
        <v>294</v>
      </c>
      <c r="D10" s="3"/>
      <c r="E10" s="12"/>
      <c r="F10" s="12"/>
      <c r="G10" s="12"/>
      <c r="H10" s="12"/>
      <c r="I10" s="12"/>
      <c r="J10" s="12"/>
      <c r="K10" s="12"/>
      <c r="L10" s="12"/>
      <c r="M10" s="12"/>
      <c r="N10" s="82"/>
      <c r="O10" s="154"/>
      <c r="P10" s="82"/>
      <c r="Q10" s="185"/>
      <c r="R10" s="185"/>
      <c r="S10" s="190" t="s">
        <v>66</v>
      </c>
    </row>
    <row r="11" spans="1:20" s="170" customFormat="1" ht="36">
      <c r="A11" s="1"/>
      <c r="B11" s="1"/>
      <c r="C11" s="50" t="s">
        <v>241</v>
      </c>
      <c r="D11" s="3"/>
      <c r="E11" s="12"/>
      <c r="F11" s="12"/>
      <c r="G11" s="12"/>
      <c r="H11" s="12"/>
      <c r="I11" s="12"/>
      <c r="J11" s="12"/>
      <c r="K11" s="12"/>
      <c r="L11" s="12"/>
      <c r="M11" s="12"/>
      <c r="N11" s="82"/>
      <c r="O11" s="154"/>
      <c r="P11" s="82"/>
      <c r="Q11" s="185"/>
      <c r="R11" s="185"/>
      <c r="S11" s="190"/>
    </row>
    <row r="12" spans="1:20" s="170" customFormat="1" ht="24">
      <c r="A12" s="1"/>
      <c r="B12" s="1"/>
      <c r="C12" s="50" t="s">
        <v>278</v>
      </c>
      <c r="D12" s="3"/>
      <c r="E12" s="12"/>
      <c r="F12" s="12"/>
      <c r="G12" s="12"/>
      <c r="H12" s="12"/>
      <c r="I12" s="527"/>
      <c r="J12" s="572"/>
      <c r="K12" s="527"/>
      <c r="L12" s="573"/>
      <c r="M12" s="12"/>
      <c r="N12" s="82"/>
      <c r="O12" s="79"/>
      <c r="P12" s="79"/>
      <c r="Q12" s="173"/>
      <c r="R12" s="186"/>
    </row>
    <row r="13" spans="1:20" s="170" customFormat="1" ht="72">
      <c r="A13" s="1"/>
      <c r="B13" s="1"/>
      <c r="C13" s="50" t="s">
        <v>67</v>
      </c>
      <c r="D13" s="3"/>
      <c r="E13" s="12"/>
      <c r="F13" s="1079"/>
      <c r="G13" s="12"/>
      <c r="H13" s="12"/>
      <c r="I13" s="528"/>
      <c r="J13" s="527"/>
      <c r="K13" s="528"/>
      <c r="L13" s="527"/>
      <c r="M13" s="12"/>
      <c r="N13" s="82"/>
      <c r="O13" s="284"/>
      <c r="P13" s="286"/>
      <c r="Q13" s="189"/>
      <c r="R13" s="186"/>
    </row>
    <row r="14" spans="1:20" s="170" customFormat="1" ht="12.75">
      <c r="A14" s="1"/>
      <c r="B14" s="1"/>
      <c r="C14" s="47" t="s">
        <v>98</v>
      </c>
      <c r="D14" s="5" t="s">
        <v>238</v>
      </c>
      <c r="E14" s="22">
        <v>500</v>
      </c>
      <c r="F14" s="1080"/>
      <c r="G14" s="22">
        <f>E14*F14</f>
        <v>0</v>
      </c>
      <c r="H14" s="15"/>
      <c r="I14" s="355"/>
      <c r="J14" s="356"/>
      <c r="K14" s="357"/>
      <c r="L14" s="365"/>
      <c r="M14" s="15"/>
      <c r="N14" s="80"/>
      <c r="O14" s="328"/>
      <c r="P14" s="574"/>
      <c r="Q14" s="559"/>
      <c r="R14" s="181"/>
      <c r="S14" s="182">
        <f>SUM(N14:R14)</f>
        <v>0</v>
      </c>
    </row>
    <row r="15" spans="1:20">
      <c r="F15" s="1079"/>
      <c r="H15" s="15"/>
      <c r="I15" s="15"/>
      <c r="J15" s="80"/>
      <c r="K15" s="219"/>
      <c r="L15" s="80"/>
      <c r="M15" s="118"/>
      <c r="N15" s="80"/>
      <c r="O15" s="119"/>
      <c r="P15" s="121"/>
    </row>
    <row r="16" spans="1:20" s="170" customFormat="1" ht="36">
      <c r="A16" s="31">
        <v>1</v>
      </c>
      <c r="B16" s="32">
        <v>2</v>
      </c>
      <c r="C16" s="45" t="s">
        <v>406</v>
      </c>
      <c r="D16" s="11"/>
      <c r="E16" s="491"/>
      <c r="F16" s="514"/>
      <c r="G16" s="161"/>
      <c r="H16" s="161"/>
      <c r="I16" s="11"/>
      <c r="J16" s="2"/>
      <c r="K16" s="2"/>
      <c r="L16" s="2"/>
      <c r="M16" s="2"/>
      <c r="N16" s="2"/>
      <c r="O16" s="2"/>
      <c r="P16" s="2"/>
    </row>
    <row r="17" spans="1:22" s="170" customFormat="1" ht="72">
      <c r="A17" s="31"/>
      <c r="B17" s="32"/>
      <c r="C17" s="50" t="s">
        <v>407</v>
      </c>
      <c r="D17" s="11"/>
      <c r="E17" s="11"/>
      <c r="F17" s="518"/>
      <c r="G17" s="11"/>
      <c r="H17" s="11"/>
      <c r="I17" s="11"/>
      <c r="J17" s="125"/>
      <c r="K17" s="2"/>
      <c r="L17" s="2"/>
      <c r="M17" s="2"/>
      <c r="N17" s="2"/>
      <c r="O17" s="2"/>
      <c r="P17" s="2"/>
      <c r="R17" s="170" t="s">
        <v>225</v>
      </c>
      <c r="S17" s="492"/>
    </row>
    <row r="18" spans="1:22" s="170" customFormat="1" ht="72">
      <c r="A18" s="31"/>
      <c r="B18" s="32"/>
      <c r="C18" s="50" t="s">
        <v>315</v>
      </c>
      <c r="D18" s="11"/>
      <c r="E18" s="11"/>
      <c r="F18" s="518"/>
      <c r="G18" s="161"/>
      <c r="H18" s="11"/>
      <c r="I18" s="11"/>
      <c r="J18" s="161"/>
      <c r="K18" s="2"/>
      <c r="L18" s="2"/>
      <c r="M18" s="2"/>
      <c r="N18" s="2"/>
      <c r="O18" s="2"/>
      <c r="P18" s="2"/>
    </row>
    <row r="19" spans="1:22" s="170" customFormat="1" ht="24">
      <c r="A19" s="31"/>
      <c r="B19" s="32"/>
      <c r="C19" s="285" t="s">
        <v>208</v>
      </c>
      <c r="D19" s="11"/>
      <c r="E19" s="11"/>
      <c r="F19" s="518"/>
      <c r="G19" s="161"/>
      <c r="H19" s="11"/>
      <c r="I19" s="11"/>
      <c r="J19" s="345"/>
      <c r="K19" s="345"/>
      <c r="L19" s="345"/>
      <c r="M19" s="345"/>
      <c r="N19" s="345"/>
      <c r="O19" s="2"/>
      <c r="P19" s="2"/>
    </row>
    <row r="20" spans="1:22" s="170" customFormat="1" ht="12.75">
      <c r="A20" s="31"/>
      <c r="B20" s="32"/>
      <c r="C20" s="50" t="s">
        <v>209</v>
      </c>
      <c r="D20" s="11"/>
      <c r="E20" s="11"/>
      <c r="F20" s="518"/>
      <c r="G20" s="11"/>
      <c r="H20" s="11"/>
      <c r="I20" s="11"/>
      <c r="J20" s="125"/>
      <c r="K20" s="2"/>
      <c r="L20" s="2"/>
      <c r="M20" s="2"/>
      <c r="N20" s="2"/>
      <c r="O20" s="2"/>
      <c r="P20" s="2"/>
      <c r="S20" s="492"/>
    </row>
    <row r="21" spans="1:22" s="170" customFormat="1">
      <c r="A21" s="1"/>
      <c r="B21" s="1"/>
      <c r="C21" s="50" t="s">
        <v>193</v>
      </c>
      <c r="D21" s="3"/>
      <c r="E21" s="12"/>
      <c r="F21" s="1081"/>
      <c r="G21" s="12"/>
      <c r="H21" s="15"/>
      <c r="I21" s="15"/>
      <c r="J21" s="345"/>
      <c r="K21" s="91"/>
      <c r="L21" s="91"/>
      <c r="M21" s="91"/>
      <c r="N21" s="91"/>
      <c r="O21" s="91"/>
      <c r="P21" s="2"/>
    </row>
    <row r="22" spans="1:22" s="170" customFormat="1">
      <c r="A22" s="31"/>
      <c r="B22" s="32"/>
      <c r="C22" s="48" t="s">
        <v>316</v>
      </c>
      <c r="D22" s="3"/>
      <c r="E22" s="11"/>
      <c r="F22" s="1082"/>
      <c r="G22" s="11"/>
      <c r="H22" s="17"/>
      <c r="I22" s="15"/>
      <c r="J22" s="17"/>
      <c r="K22" s="2"/>
      <c r="L22" s="2"/>
      <c r="M22" s="2"/>
      <c r="N22" s="2"/>
      <c r="O22" s="2"/>
      <c r="P22" s="2"/>
    </row>
    <row r="23" spans="1:22" s="456" customFormat="1" ht="12.75">
      <c r="A23" s="31"/>
      <c r="B23" s="32"/>
      <c r="C23" s="47" t="s">
        <v>158</v>
      </c>
      <c r="D23" s="5" t="s">
        <v>302</v>
      </c>
      <c r="E23" s="38">
        <v>5</v>
      </c>
      <c r="F23" s="1083"/>
      <c r="G23" s="22">
        <f t="shared" ref="G23:G28" si="0">E23*F23</f>
        <v>0</v>
      </c>
      <c r="H23" s="17"/>
      <c r="I23" s="519"/>
      <c r="J23" s="520"/>
      <c r="K23" s="520"/>
      <c r="L23" s="520"/>
      <c r="M23" s="17"/>
      <c r="N23" s="125"/>
      <c r="O23" s="125"/>
      <c r="P23" s="125"/>
      <c r="Q23" s="560"/>
      <c r="R23" s="493"/>
      <c r="S23" s="417">
        <f>SUM(N23:R23)</f>
        <v>0</v>
      </c>
    </row>
    <row r="24" spans="1:22" s="456" customFormat="1" ht="12.75">
      <c r="A24" s="31"/>
      <c r="B24" s="32"/>
      <c r="C24" s="47" t="s">
        <v>410</v>
      </c>
      <c r="D24" s="5" t="s">
        <v>302</v>
      </c>
      <c r="E24" s="38">
        <v>3</v>
      </c>
      <c r="F24" s="1083"/>
      <c r="G24" s="22">
        <f t="shared" si="0"/>
        <v>0</v>
      </c>
      <c r="H24" s="17"/>
      <c r="I24" s="519"/>
      <c r="J24" s="520"/>
      <c r="K24" s="520"/>
      <c r="L24" s="520"/>
      <c r="M24" s="17"/>
      <c r="N24" s="125"/>
      <c r="O24" s="125"/>
      <c r="P24" s="125"/>
      <c r="Q24" s="560"/>
      <c r="R24" s="493"/>
      <c r="S24" s="417">
        <f>SUM(N24:R24)</f>
        <v>0</v>
      </c>
    </row>
    <row r="25" spans="1:22" s="456" customFormat="1" ht="12.75">
      <c r="A25" s="31"/>
      <c r="B25" s="32"/>
      <c r="C25" s="47" t="s">
        <v>409</v>
      </c>
      <c r="D25" s="5" t="s">
        <v>201</v>
      </c>
      <c r="E25" s="38">
        <v>10</v>
      </c>
      <c r="F25" s="1083"/>
      <c r="G25" s="22">
        <f t="shared" si="0"/>
        <v>0</v>
      </c>
      <c r="H25" s="11"/>
      <c r="I25" s="11"/>
      <c r="J25" s="125"/>
      <c r="K25" s="125"/>
      <c r="L25" s="125"/>
      <c r="M25" s="125"/>
      <c r="N25" s="125"/>
      <c r="O25" s="125"/>
      <c r="P25" s="126"/>
      <c r="R25" s="494"/>
      <c r="S25" s="494"/>
    </row>
    <row r="26" spans="1:22" s="456" customFormat="1" ht="24">
      <c r="A26" s="31"/>
      <c r="B26" s="32"/>
      <c r="C26" s="138" t="s">
        <v>411</v>
      </c>
      <c r="D26" s="5" t="s">
        <v>201</v>
      </c>
      <c r="E26" s="38">
        <v>20</v>
      </c>
      <c r="F26" s="1083"/>
      <c r="G26" s="22">
        <f t="shared" si="0"/>
        <v>0</v>
      </c>
      <c r="H26" s="11"/>
      <c r="I26" s="519"/>
      <c r="J26" s="520"/>
      <c r="K26" s="520"/>
      <c r="L26" s="520"/>
      <c r="M26" s="11"/>
      <c r="N26" s="125"/>
      <c r="O26" s="125"/>
      <c r="P26" s="345"/>
      <c r="Q26" s="560"/>
      <c r="R26" s="493"/>
      <c r="S26" s="417">
        <f>0.2*U26</f>
        <v>0</v>
      </c>
      <c r="U26" s="494"/>
      <c r="V26" s="494"/>
    </row>
    <row r="27" spans="1:22" s="456" customFormat="1" ht="24">
      <c r="A27" s="31"/>
      <c r="B27" s="32"/>
      <c r="C27" s="138" t="s">
        <v>412</v>
      </c>
      <c r="D27" s="5" t="s">
        <v>201</v>
      </c>
      <c r="E27" s="38">
        <v>160</v>
      </c>
      <c r="F27" s="1083"/>
      <c r="G27" s="22">
        <f t="shared" si="0"/>
        <v>0</v>
      </c>
      <c r="H27" s="11"/>
      <c r="I27" s="519"/>
      <c r="J27" s="520"/>
      <c r="K27" s="520"/>
      <c r="L27" s="520"/>
      <c r="M27" s="11"/>
      <c r="N27" s="125"/>
      <c r="O27" s="125"/>
      <c r="P27" s="345"/>
      <c r="Q27" s="560"/>
      <c r="R27" s="493"/>
      <c r="S27" s="417">
        <f>0.2*U27</f>
        <v>0</v>
      </c>
      <c r="U27" s="494"/>
      <c r="V27" s="494"/>
    </row>
    <row r="28" spans="1:22" s="456" customFormat="1" ht="24">
      <c r="A28" s="31"/>
      <c r="B28" s="32"/>
      <c r="C28" s="138" t="s">
        <v>408</v>
      </c>
      <c r="D28" s="5" t="s">
        <v>302</v>
      </c>
      <c r="E28" s="38">
        <v>30</v>
      </c>
      <c r="F28" s="1083"/>
      <c r="G28" s="22">
        <f t="shared" si="0"/>
        <v>0</v>
      </c>
      <c r="H28" s="11"/>
      <c r="I28" s="519"/>
      <c r="J28" s="520"/>
      <c r="K28" s="519"/>
      <c r="L28" s="520"/>
      <c r="M28" s="11"/>
      <c r="N28" s="125"/>
      <c r="O28" s="125"/>
      <c r="P28" s="125"/>
      <c r="Q28" s="560"/>
      <c r="R28" s="493"/>
      <c r="S28" s="417">
        <f>0.2*U28</f>
        <v>0</v>
      </c>
      <c r="U28" s="494"/>
      <c r="V28" s="494"/>
    </row>
    <row r="29" spans="1:22" s="201" customFormat="1" ht="12.75">
      <c r="A29" s="31"/>
      <c r="B29" s="32"/>
      <c r="C29" s="48"/>
      <c r="D29" s="3"/>
      <c r="E29" s="11"/>
      <c r="F29" s="518"/>
      <c r="G29" s="12"/>
      <c r="H29" s="11"/>
      <c r="I29" s="519"/>
      <c r="J29" s="520"/>
      <c r="K29" s="519"/>
      <c r="L29" s="520"/>
      <c r="M29" s="11"/>
      <c r="N29" s="125"/>
      <c r="O29" s="125"/>
      <c r="P29" s="125"/>
      <c r="Q29" s="370"/>
      <c r="R29" s="370"/>
      <c r="S29" s="371"/>
      <c r="U29" s="495"/>
      <c r="V29" s="495"/>
    </row>
    <row r="30" spans="1:22" s="170" customFormat="1">
      <c r="A30" s="31"/>
      <c r="B30" s="32"/>
      <c r="C30" s="48" t="s">
        <v>317</v>
      </c>
      <c r="D30" s="3"/>
      <c r="E30" s="11"/>
      <c r="F30" s="1082"/>
      <c r="G30" s="11"/>
      <c r="H30" s="17"/>
      <c r="I30" s="17"/>
      <c r="J30" s="17"/>
      <c r="K30" s="2"/>
      <c r="L30" s="2"/>
      <c r="M30" s="2"/>
      <c r="N30" s="2"/>
      <c r="O30" s="2"/>
      <c r="P30" s="2"/>
    </row>
    <row r="31" spans="1:22" s="456" customFormat="1" ht="12.75">
      <c r="A31" s="31"/>
      <c r="B31" s="32"/>
      <c r="C31" s="47" t="s">
        <v>158</v>
      </c>
      <c r="D31" s="5" t="s">
        <v>302</v>
      </c>
      <c r="E31" s="38">
        <v>5</v>
      </c>
      <c r="F31" s="1083"/>
      <c r="G31" s="22">
        <f t="shared" ref="G31:G36" si="1">E31*F31</f>
        <v>0</v>
      </c>
      <c r="H31" s="17"/>
      <c r="I31" s="519"/>
      <c r="J31" s="520"/>
      <c r="K31" s="520"/>
      <c r="L31" s="520"/>
      <c r="M31" s="17"/>
      <c r="N31" s="125"/>
      <c r="O31" s="125"/>
      <c r="P31" s="125"/>
      <c r="Q31" s="560"/>
      <c r="R31" s="493"/>
      <c r="S31" s="417">
        <f>SUM(N31:R31)</f>
        <v>0</v>
      </c>
    </row>
    <row r="32" spans="1:22" s="456" customFormat="1" ht="12.75">
      <c r="A32" s="31"/>
      <c r="B32" s="32"/>
      <c r="C32" s="47" t="s">
        <v>410</v>
      </c>
      <c r="D32" s="5" t="s">
        <v>302</v>
      </c>
      <c r="E32" s="38">
        <v>3</v>
      </c>
      <c r="F32" s="1083"/>
      <c r="G32" s="22">
        <f t="shared" si="1"/>
        <v>0</v>
      </c>
      <c r="H32" s="17"/>
      <c r="I32" s="519"/>
      <c r="J32" s="520"/>
      <c r="K32" s="520"/>
      <c r="L32" s="520"/>
      <c r="M32" s="17"/>
      <c r="N32" s="125"/>
      <c r="O32" s="125"/>
      <c r="P32" s="125"/>
      <c r="Q32" s="560"/>
      <c r="R32" s="493"/>
      <c r="S32" s="417">
        <f>SUM(N32:R32)</f>
        <v>0</v>
      </c>
    </row>
    <row r="33" spans="1:22" s="456" customFormat="1" ht="12.75">
      <c r="A33" s="31"/>
      <c r="B33" s="32"/>
      <c r="C33" s="47" t="s">
        <v>409</v>
      </c>
      <c r="D33" s="5" t="s">
        <v>201</v>
      </c>
      <c r="E33" s="38">
        <v>10</v>
      </c>
      <c r="F33" s="1083"/>
      <c r="G33" s="22">
        <f t="shared" si="1"/>
        <v>0</v>
      </c>
      <c r="H33" s="11"/>
      <c r="I33" s="11"/>
      <c r="J33" s="125"/>
      <c r="K33" s="125"/>
      <c r="L33" s="125"/>
      <c r="M33" s="125"/>
      <c r="N33" s="125"/>
      <c r="O33" s="125"/>
      <c r="P33" s="126"/>
      <c r="R33" s="494"/>
      <c r="S33" s="494"/>
    </row>
    <row r="34" spans="1:22" s="456" customFormat="1" ht="24">
      <c r="A34" s="31"/>
      <c r="B34" s="32"/>
      <c r="C34" s="138" t="s">
        <v>411</v>
      </c>
      <c r="D34" s="5" t="s">
        <v>201</v>
      </c>
      <c r="E34" s="38">
        <v>20</v>
      </c>
      <c r="F34" s="1083"/>
      <c r="G34" s="22">
        <f t="shared" si="1"/>
        <v>0</v>
      </c>
      <c r="H34" s="11"/>
      <c r="I34" s="519"/>
      <c r="J34" s="520"/>
      <c r="K34" s="520"/>
      <c r="L34" s="520"/>
      <c r="M34" s="11"/>
      <c r="N34" s="125"/>
      <c r="O34" s="125"/>
      <c r="P34" s="345"/>
      <c r="Q34" s="560"/>
      <c r="R34" s="493"/>
      <c r="S34" s="417">
        <f>0.2*U34</f>
        <v>0</v>
      </c>
      <c r="U34" s="494"/>
      <c r="V34" s="494"/>
    </row>
    <row r="35" spans="1:22" s="456" customFormat="1" ht="24">
      <c r="A35" s="31"/>
      <c r="B35" s="32"/>
      <c r="C35" s="138" t="s">
        <v>412</v>
      </c>
      <c r="D35" s="5" t="s">
        <v>201</v>
      </c>
      <c r="E35" s="38">
        <v>160</v>
      </c>
      <c r="F35" s="1083"/>
      <c r="G35" s="22">
        <f t="shared" si="1"/>
        <v>0</v>
      </c>
      <c r="H35" s="11"/>
      <c r="I35" s="519"/>
      <c r="J35" s="520"/>
      <c r="K35" s="520"/>
      <c r="L35" s="520"/>
      <c r="M35" s="11"/>
      <c r="N35" s="125"/>
      <c r="O35" s="125"/>
      <c r="P35" s="345"/>
      <c r="Q35" s="560"/>
      <c r="R35" s="493"/>
      <c r="S35" s="417">
        <f>0.2*U35</f>
        <v>0</v>
      </c>
      <c r="U35" s="494"/>
      <c r="V35" s="494"/>
    </row>
    <row r="36" spans="1:22" s="456" customFormat="1" ht="24">
      <c r="A36" s="31"/>
      <c r="B36" s="32"/>
      <c r="C36" s="138" t="s">
        <v>408</v>
      </c>
      <c r="D36" s="5" t="s">
        <v>302</v>
      </c>
      <c r="E36" s="38">
        <v>30</v>
      </c>
      <c r="F36" s="1083"/>
      <c r="G36" s="22">
        <f t="shared" si="1"/>
        <v>0</v>
      </c>
      <c r="H36" s="11"/>
      <c r="I36" s="519"/>
      <c r="J36" s="520"/>
      <c r="K36" s="519"/>
      <c r="L36" s="520"/>
      <c r="M36" s="11"/>
      <c r="N36" s="125"/>
      <c r="O36" s="125"/>
      <c r="P36" s="125"/>
      <c r="Q36" s="560"/>
      <c r="R36" s="493"/>
      <c r="S36" s="417">
        <f>0.2*U36</f>
        <v>0</v>
      </c>
      <c r="U36" s="494"/>
      <c r="V36" s="494"/>
    </row>
    <row r="37" spans="1:22">
      <c r="F37" s="1079"/>
      <c r="H37" s="15"/>
      <c r="I37" s="15"/>
      <c r="J37" s="15"/>
      <c r="K37" s="15"/>
      <c r="L37" s="15"/>
      <c r="M37" s="15"/>
      <c r="N37" s="80"/>
      <c r="O37" s="219"/>
      <c r="P37" s="80"/>
      <c r="Q37" s="80"/>
      <c r="R37" s="119"/>
      <c r="S37" s="121"/>
    </row>
    <row r="38" spans="1:22" s="251" customFormat="1" ht="48">
      <c r="A38" s="31">
        <v>1</v>
      </c>
      <c r="B38" s="32">
        <v>3</v>
      </c>
      <c r="C38" s="45" t="s">
        <v>415</v>
      </c>
      <c r="D38" s="11"/>
      <c r="E38" s="491"/>
      <c r="F38" s="514"/>
      <c r="G38" s="161"/>
      <c r="H38" s="161"/>
      <c r="I38" s="161"/>
      <c r="J38" s="161"/>
      <c r="K38" s="161"/>
      <c r="L38" s="161"/>
      <c r="M38" s="11"/>
      <c r="N38" s="124"/>
      <c r="O38" s="128"/>
      <c r="P38" s="161"/>
      <c r="Q38" s="270"/>
      <c r="R38" s="268"/>
    </row>
    <row r="39" spans="1:22" s="251" customFormat="1" ht="48">
      <c r="A39" s="31"/>
      <c r="B39" s="32"/>
      <c r="C39" s="50" t="s">
        <v>414</v>
      </c>
      <c r="D39" s="11"/>
      <c r="E39" s="491"/>
      <c r="F39" s="514"/>
      <c r="G39" s="11"/>
      <c r="H39" s="11"/>
      <c r="I39" s="527"/>
      <c r="J39" s="572"/>
      <c r="K39" s="527"/>
      <c r="L39" s="573"/>
      <c r="M39" s="11"/>
      <c r="N39" s="124"/>
      <c r="O39" s="128"/>
      <c r="P39" s="11"/>
      <c r="Q39" s="268"/>
      <c r="R39" s="268"/>
      <c r="S39" s="269" t="s">
        <v>226</v>
      </c>
      <c r="U39" s="251" t="s">
        <v>225</v>
      </c>
      <c r="V39" s="272"/>
    </row>
    <row r="40" spans="1:22" s="456" customFormat="1" ht="48">
      <c r="A40" s="31"/>
      <c r="B40" s="32"/>
      <c r="C40" s="50" t="s">
        <v>416</v>
      </c>
      <c r="D40" s="11"/>
      <c r="E40" s="491"/>
      <c r="F40" s="514"/>
      <c r="G40" s="11"/>
      <c r="H40" s="11"/>
      <c r="I40" s="527"/>
      <c r="J40" s="572"/>
      <c r="K40" s="527"/>
      <c r="L40" s="573"/>
      <c r="M40" s="11"/>
      <c r="N40" s="124"/>
      <c r="O40" s="128"/>
      <c r="P40" s="11"/>
      <c r="Q40" s="455"/>
      <c r="R40" s="455"/>
      <c r="S40" s="457"/>
      <c r="V40" s="475"/>
    </row>
    <row r="41" spans="1:22" s="251" customFormat="1" ht="24">
      <c r="A41" s="31"/>
      <c r="B41" s="32"/>
      <c r="C41" s="285" t="s">
        <v>208</v>
      </c>
      <c r="D41" s="11"/>
      <c r="E41" s="125"/>
      <c r="F41" s="518"/>
      <c r="G41" s="161"/>
      <c r="H41" s="11"/>
      <c r="I41" s="11"/>
      <c r="J41" s="11"/>
      <c r="K41" s="11"/>
      <c r="L41" s="11"/>
      <c r="M41" s="11"/>
      <c r="N41" s="80"/>
      <c r="O41" s="11"/>
      <c r="P41" s="161"/>
      <c r="Q41" s="268"/>
      <c r="R41" s="268"/>
      <c r="S41" s="220"/>
    </row>
    <row r="42" spans="1:22" s="251" customFormat="1" ht="12.75">
      <c r="A42" s="31"/>
      <c r="B42" s="32"/>
      <c r="C42" s="50" t="s">
        <v>209</v>
      </c>
      <c r="D42" s="11"/>
      <c r="E42" s="11"/>
      <c r="F42" s="518"/>
      <c r="G42" s="11"/>
      <c r="H42" s="11"/>
      <c r="I42" s="11"/>
      <c r="J42" s="11"/>
      <c r="K42" s="11"/>
      <c r="L42" s="11"/>
      <c r="M42" s="11"/>
      <c r="N42" s="80"/>
      <c r="O42" s="39"/>
      <c r="P42" s="2"/>
      <c r="V42" s="272"/>
    </row>
    <row r="43" spans="1:22" s="251" customFormat="1" ht="24">
      <c r="A43" s="1"/>
      <c r="B43" s="1"/>
      <c r="C43" s="50" t="s">
        <v>268</v>
      </c>
      <c r="D43" s="3"/>
      <c r="E43" s="12"/>
      <c r="F43" s="1081"/>
      <c r="G43" s="12"/>
      <c r="H43" s="15"/>
      <c r="I43" s="15"/>
      <c r="J43" s="15"/>
      <c r="K43" s="15"/>
      <c r="L43" s="15"/>
      <c r="M43" s="15"/>
      <c r="N43" s="82"/>
      <c r="O43" s="79"/>
      <c r="P43" s="79"/>
      <c r="Q43" s="174"/>
      <c r="R43" s="271"/>
    </row>
    <row r="44" spans="1:22" s="456" customFormat="1" ht="24">
      <c r="A44" s="31"/>
      <c r="B44" s="32"/>
      <c r="C44" s="138" t="s">
        <v>413</v>
      </c>
      <c r="D44" s="5" t="s">
        <v>201</v>
      </c>
      <c r="E44" s="38">
        <v>20</v>
      </c>
      <c r="F44" s="1083"/>
      <c r="G44" s="22">
        <f t="shared" ref="G44" si="2">E44*F44</f>
        <v>0</v>
      </c>
      <c r="H44" s="11"/>
      <c r="I44" s="355"/>
      <c r="J44" s="575"/>
      <c r="K44" s="357"/>
      <c r="L44" s="365"/>
      <c r="M44" s="11"/>
      <c r="N44" s="80"/>
      <c r="O44" s="576"/>
      <c r="P44" s="82"/>
      <c r="Q44" s="561"/>
      <c r="R44" s="440"/>
      <c r="S44" s="441">
        <f>0.2*U44</f>
        <v>0</v>
      </c>
      <c r="U44" s="474"/>
      <c r="V44" s="474"/>
    </row>
    <row r="45" spans="1:22">
      <c r="F45" s="1079"/>
    </row>
    <row r="46" spans="1:22" ht="36">
      <c r="A46" s="31">
        <v>1</v>
      </c>
      <c r="B46" s="32">
        <v>4</v>
      </c>
      <c r="C46" s="45" t="s">
        <v>318</v>
      </c>
      <c r="D46" s="11"/>
      <c r="E46" s="11"/>
      <c r="F46" s="518"/>
      <c r="G46" s="11"/>
      <c r="H46" s="11"/>
      <c r="I46" s="11"/>
      <c r="J46" s="11"/>
      <c r="K46" s="11"/>
      <c r="L46" s="11"/>
      <c r="M46" s="11"/>
      <c r="N46" s="2"/>
      <c r="O46" s="39"/>
      <c r="U46" s="2" t="s">
        <v>225</v>
      </c>
      <c r="V46" s="248" t="s">
        <v>79</v>
      </c>
    </row>
    <row r="47" spans="1:22" ht="36">
      <c r="A47" s="31"/>
      <c r="B47" s="32"/>
      <c r="C47" s="50" t="s">
        <v>319</v>
      </c>
      <c r="D47" s="11"/>
      <c r="E47" s="11"/>
      <c r="F47" s="518"/>
      <c r="G47" s="11"/>
      <c r="H47" s="11"/>
      <c r="I47" s="11"/>
      <c r="J47" s="11"/>
      <c r="K47" s="11"/>
      <c r="L47" s="11"/>
      <c r="M47" s="11"/>
      <c r="N47" s="2"/>
      <c r="O47" s="39"/>
      <c r="V47" s="248"/>
    </row>
    <row r="48" spans="1:22" ht="84.75" customHeight="1">
      <c r="A48" s="31"/>
      <c r="B48" s="32"/>
      <c r="C48" s="50" t="s">
        <v>320</v>
      </c>
      <c r="D48" s="11"/>
      <c r="E48" s="345"/>
      <c r="F48" s="518"/>
      <c r="G48" s="11"/>
      <c r="H48" s="11"/>
      <c r="I48" s="528"/>
      <c r="J48" s="527"/>
      <c r="K48" s="528"/>
      <c r="L48" s="527"/>
      <c r="M48" s="11"/>
      <c r="N48" s="82"/>
      <c r="O48" s="284"/>
      <c r="P48" s="286"/>
      <c r="Q48" s="242"/>
      <c r="V48" s="287"/>
    </row>
    <row r="49" spans="1:22" ht="12.75">
      <c r="A49" s="31"/>
      <c r="B49" s="32"/>
      <c r="C49" s="50" t="s">
        <v>207</v>
      </c>
      <c r="D49" s="11"/>
      <c r="E49" s="11"/>
      <c r="F49" s="518"/>
      <c r="G49" s="11"/>
      <c r="H49" s="11"/>
      <c r="I49" s="11"/>
      <c r="J49" s="11"/>
      <c r="K49" s="11"/>
      <c r="L49" s="11"/>
      <c r="M49" s="11"/>
      <c r="N49" s="80"/>
      <c r="O49" s="39"/>
      <c r="V49" s="248"/>
    </row>
    <row r="50" spans="1:22" s="456" customFormat="1" ht="13.5">
      <c r="A50" s="31"/>
      <c r="B50" s="32"/>
      <c r="C50" s="47" t="s">
        <v>314</v>
      </c>
      <c r="D50" s="5" t="s">
        <v>47</v>
      </c>
      <c r="E50" s="38">
        <v>100</v>
      </c>
      <c r="F50" s="1083"/>
      <c r="G50" s="22">
        <f>E50*F50</f>
        <v>0</v>
      </c>
      <c r="H50" s="11"/>
      <c r="I50" s="355"/>
      <c r="J50" s="356"/>
      <c r="K50" s="357"/>
      <c r="L50" s="365"/>
      <c r="M50" s="11"/>
      <c r="N50" s="80"/>
      <c r="O50" s="328"/>
      <c r="P50" s="80"/>
      <c r="Q50" s="561"/>
      <c r="R50" s="440"/>
      <c r="S50" s="441">
        <f>SUM(N50:Q50)</f>
        <v>0</v>
      </c>
      <c r="T50" s="456">
        <f>1.05*S50</f>
        <v>0</v>
      </c>
      <c r="U50" s="474"/>
      <c r="V50" s="474"/>
    </row>
    <row r="51" spans="1:22">
      <c r="C51" s="45"/>
      <c r="F51" s="1084"/>
      <c r="H51" s="16"/>
      <c r="I51" s="16"/>
      <c r="J51" s="16"/>
      <c r="K51" s="16"/>
      <c r="L51" s="16"/>
      <c r="M51" s="16"/>
      <c r="N51" s="16"/>
    </row>
    <row r="52" spans="1:22">
      <c r="A52" s="31">
        <v>1</v>
      </c>
      <c r="B52" s="32">
        <v>5</v>
      </c>
      <c r="C52" s="45" t="s">
        <v>212</v>
      </c>
      <c r="D52" s="11"/>
      <c r="E52" s="11"/>
      <c r="F52" s="518"/>
      <c r="G52" s="11"/>
      <c r="H52" s="11"/>
      <c r="I52" s="11"/>
      <c r="J52" s="11"/>
      <c r="K52" s="11"/>
      <c r="L52" s="11"/>
      <c r="M52" s="11"/>
      <c r="N52" s="128"/>
    </row>
    <row r="53" spans="1:22" ht="36">
      <c r="A53" s="31"/>
      <c r="B53" s="32"/>
      <c r="C53" s="50" t="s">
        <v>265</v>
      </c>
      <c r="D53" s="11"/>
      <c r="E53" s="11"/>
      <c r="F53" s="518"/>
      <c r="G53" s="11"/>
      <c r="H53" s="11"/>
      <c r="I53" s="11"/>
      <c r="J53" s="11"/>
      <c r="K53" s="11"/>
      <c r="L53" s="11"/>
      <c r="M53" s="11"/>
      <c r="N53" s="128"/>
    </row>
    <row r="54" spans="1:22" ht="36">
      <c r="A54" s="31"/>
      <c r="B54" s="32"/>
      <c r="C54" s="50" t="s">
        <v>215</v>
      </c>
      <c r="D54" s="11"/>
      <c r="E54" s="11"/>
      <c r="F54" s="518"/>
      <c r="G54" s="11"/>
      <c r="H54" s="11"/>
      <c r="I54" s="11"/>
      <c r="J54" s="11"/>
      <c r="K54" s="11"/>
      <c r="L54" s="11"/>
      <c r="M54" s="11"/>
      <c r="N54" s="128"/>
    </row>
    <row r="55" spans="1:22" ht="24">
      <c r="A55" s="31"/>
      <c r="B55" s="32"/>
      <c r="C55" s="50" t="s">
        <v>213</v>
      </c>
      <c r="D55" s="11"/>
      <c r="E55" s="11"/>
      <c r="F55" s="518"/>
      <c r="G55" s="11"/>
      <c r="H55" s="11"/>
      <c r="I55" s="11"/>
      <c r="J55" s="11"/>
      <c r="K55" s="11"/>
      <c r="L55" s="11"/>
      <c r="M55" s="11"/>
      <c r="N55" s="128"/>
    </row>
    <row r="56" spans="1:22" ht="24">
      <c r="A56" s="31"/>
      <c r="B56" s="32"/>
      <c r="C56" s="285" t="s">
        <v>214</v>
      </c>
      <c r="D56" s="11"/>
      <c r="E56" s="11"/>
      <c r="F56" s="518"/>
      <c r="G56" s="11"/>
      <c r="H56" s="11"/>
      <c r="I56" s="11"/>
      <c r="J56" s="11"/>
      <c r="K56" s="11"/>
      <c r="L56" s="11"/>
      <c r="M56" s="11"/>
      <c r="N56" s="128"/>
    </row>
    <row r="57" spans="1:22" ht="24">
      <c r="A57" s="31"/>
      <c r="B57" s="32"/>
      <c r="C57" s="50" t="s">
        <v>216</v>
      </c>
      <c r="D57" s="11"/>
      <c r="E57" s="2"/>
      <c r="F57" s="518"/>
      <c r="G57" s="11"/>
      <c r="H57" s="11"/>
      <c r="I57" s="11"/>
      <c r="J57" s="11"/>
      <c r="K57" s="11"/>
      <c r="L57" s="11"/>
      <c r="M57" s="11"/>
      <c r="N57" s="82"/>
      <c r="O57" s="284"/>
      <c r="P57" s="286"/>
      <c r="Q57" s="242"/>
    </row>
    <row r="58" spans="1:22">
      <c r="A58" s="31"/>
      <c r="B58" s="32"/>
      <c r="C58" s="50" t="s">
        <v>211</v>
      </c>
      <c r="D58" s="11"/>
      <c r="E58" s="11"/>
      <c r="F58" s="518"/>
      <c r="G58" s="11"/>
      <c r="H58" s="11"/>
      <c r="I58" s="11"/>
      <c r="J58" s="11"/>
      <c r="K58" s="11"/>
      <c r="L58" s="11"/>
      <c r="M58" s="11"/>
      <c r="N58" s="128"/>
    </row>
    <row r="59" spans="1:22">
      <c r="A59" s="31"/>
      <c r="B59" s="32"/>
      <c r="C59" s="50" t="s">
        <v>81</v>
      </c>
      <c r="D59" s="11"/>
      <c r="E59" s="11"/>
      <c r="F59" s="518"/>
      <c r="G59" s="11"/>
      <c r="H59" s="11"/>
      <c r="I59" s="11"/>
      <c r="J59" s="11"/>
      <c r="K59" s="11"/>
      <c r="L59" s="11"/>
      <c r="M59" s="11"/>
      <c r="N59" s="128"/>
    </row>
    <row r="60" spans="1:22" s="456" customFormat="1" ht="12.75">
      <c r="A60" s="31"/>
      <c r="B60" s="32"/>
      <c r="C60" s="47" t="s">
        <v>164</v>
      </c>
      <c r="D60" s="5" t="s">
        <v>302</v>
      </c>
      <c r="E60" s="38">
        <v>2</v>
      </c>
      <c r="F60" s="1083"/>
      <c r="G60" s="22">
        <f>E60*F60</f>
        <v>0</v>
      </c>
      <c r="H60" s="17"/>
      <c r="I60" s="355"/>
      <c r="J60" s="356"/>
      <c r="K60" s="357"/>
      <c r="L60" s="365"/>
      <c r="M60" s="17"/>
      <c r="N60" s="80"/>
      <c r="O60" s="577"/>
      <c r="P60" s="80"/>
      <c r="Q60" s="561"/>
      <c r="R60" s="440"/>
      <c r="S60" s="441">
        <f>SUM(N60:R60)</f>
        <v>0</v>
      </c>
    </row>
    <row r="61" spans="1:22" ht="9" customHeight="1">
      <c r="C61" s="45"/>
      <c r="F61" s="1084"/>
      <c r="H61" s="16"/>
      <c r="I61" s="16"/>
      <c r="J61" s="16"/>
      <c r="K61" s="16"/>
      <c r="L61" s="16"/>
      <c r="M61" s="16"/>
      <c r="N61" s="16"/>
    </row>
    <row r="62" spans="1:22" s="456" customFormat="1" ht="12.75">
      <c r="A62" s="31"/>
      <c r="B62" s="32"/>
      <c r="C62" s="47" t="s">
        <v>420</v>
      </c>
      <c r="D62" s="5" t="s">
        <v>302</v>
      </c>
      <c r="E62" s="38">
        <v>1</v>
      </c>
      <c r="F62" s="1083"/>
      <c r="G62" s="22">
        <f>E62*F62</f>
        <v>0</v>
      </c>
      <c r="H62" s="17"/>
      <c r="I62" s="355"/>
      <c r="J62" s="356"/>
      <c r="K62" s="357"/>
      <c r="L62" s="365"/>
      <c r="M62" s="17"/>
      <c r="N62" s="80"/>
      <c r="O62" s="577"/>
      <c r="P62" s="80"/>
      <c r="Q62" s="561"/>
      <c r="R62" s="440"/>
      <c r="S62" s="441">
        <f>SUM(N62:R62)</f>
        <v>0</v>
      </c>
    </row>
    <row r="63" spans="1:22" s="456" customFormat="1" ht="12.75">
      <c r="A63" s="31"/>
      <c r="B63" s="32"/>
      <c r="C63" s="47" t="s">
        <v>417</v>
      </c>
      <c r="D63" s="5" t="s">
        <v>302</v>
      </c>
      <c r="E63" s="38">
        <v>1</v>
      </c>
      <c r="F63" s="1083"/>
      <c r="G63" s="22">
        <f>E63*F63</f>
        <v>0</v>
      </c>
      <c r="H63" s="17"/>
      <c r="I63" s="355"/>
      <c r="J63" s="356"/>
      <c r="K63" s="357"/>
      <c r="L63" s="365"/>
      <c r="M63" s="17"/>
      <c r="N63" s="80"/>
      <c r="O63" s="577"/>
      <c r="P63" s="80"/>
      <c r="Q63" s="561"/>
      <c r="R63" s="440"/>
      <c r="S63" s="441">
        <f>SUM(N63:R63)</f>
        <v>0</v>
      </c>
    </row>
    <row r="64" spans="1:22" s="456" customFormat="1" ht="12.75">
      <c r="A64" s="31"/>
      <c r="B64" s="32"/>
      <c r="C64" s="47" t="s">
        <v>418</v>
      </c>
      <c r="D64" s="5" t="s">
        <v>302</v>
      </c>
      <c r="E64" s="38">
        <v>1</v>
      </c>
      <c r="F64" s="1083"/>
      <c r="G64" s="22">
        <f>E64*F64</f>
        <v>0</v>
      </c>
      <c r="H64" s="17"/>
      <c r="I64" s="355"/>
      <c r="J64" s="356"/>
      <c r="K64" s="357"/>
      <c r="L64" s="365"/>
      <c r="M64" s="17"/>
      <c r="N64" s="80"/>
      <c r="O64" s="577"/>
      <c r="P64" s="80"/>
      <c r="Q64" s="561"/>
      <c r="R64" s="440"/>
      <c r="S64" s="441">
        <f>SUM(N64:R64)</f>
        <v>0</v>
      </c>
    </row>
    <row r="65" spans="1:20" s="456" customFormat="1" ht="12.75">
      <c r="A65" s="31"/>
      <c r="B65" s="32"/>
      <c r="C65" s="47" t="s">
        <v>419</v>
      </c>
      <c r="D65" s="5" t="s">
        <v>302</v>
      </c>
      <c r="E65" s="38">
        <v>1</v>
      </c>
      <c r="F65" s="1083"/>
      <c r="G65" s="22">
        <f>E65*F65</f>
        <v>0</v>
      </c>
      <c r="H65" s="17"/>
      <c r="I65" s="355"/>
      <c r="J65" s="356"/>
      <c r="K65" s="357"/>
      <c r="L65" s="365"/>
      <c r="M65" s="17"/>
      <c r="N65" s="80"/>
      <c r="O65" s="577"/>
      <c r="P65" s="80"/>
      <c r="Q65" s="561"/>
      <c r="R65" s="440"/>
      <c r="S65" s="441">
        <f>SUM(N65:R65)</f>
        <v>0</v>
      </c>
    </row>
    <row r="66" spans="1:20">
      <c r="C66" s="45"/>
      <c r="F66" s="1084"/>
      <c r="H66" s="16"/>
      <c r="I66" s="16"/>
      <c r="J66" s="16"/>
      <c r="K66" s="16"/>
      <c r="L66" s="16"/>
      <c r="M66" s="16"/>
      <c r="N66" s="16"/>
      <c r="O66" s="277"/>
    </row>
    <row r="67" spans="1:20" ht="24">
      <c r="A67" s="1">
        <v>1</v>
      </c>
      <c r="B67" s="1">
        <v>6</v>
      </c>
      <c r="C67" s="45" t="s">
        <v>61</v>
      </c>
      <c r="E67" s="16"/>
      <c r="F67" s="1084"/>
      <c r="G67" s="16"/>
      <c r="H67" s="2"/>
      <c r="I67" s="2"/>
      <c r="J67" s="124"/>
      <c r="K67" s="2"/>
      <c r="L67" s="2"/>
      <c r="M67" s="2"/>
      <c r="N67" s="2"/>
    </row>
    <row r="68" spans="1:20" ht="108">
      <c r="C68" s="50" t="s">
        <v>210</v>
      </c>
      <c r="E68" s="503"/>
      <c r="F68" s="1085"/>
      <c r="G68" s="16"/>
      <c r="H68" s="2"/>
      <c r="I68" s="528"/>
      <c r="J68" s="527"/>
      <c r="K68" s="528"/>
      <c r="L68" s="527"/>
      <c r="M68" s="2"/>
      <c r="N68" s="82"/>
      <c r="O68" s="284"/>
      <c r="P68" s="286"/>
      <c r="Q68" s="242"/>
    </row>
    <row r="69" spans="1:20">
      <c r="C69" s="50" t="s">
        <v>133</v>
      </c>
      <c r="E69" s="16"/>
      <c r="F69" s="1084"/>
      <c r="G69" s="16"/>
      <c r="H69" s="2"/>
      <c r="I69" s="2"/>
      <c r="J69" s="2"/>
      <c r="K69" s="2"/>
      <c r="L69" s="2"/>
      <c r="M69" s="2"/>
      <c r="N69" s="82"/>
    </row>
    <row r="70" spans="1:20" s="456" customFormat="1" ht="12.75">
      <c r="A70" s="1"/>
      <c r="B70" s="1"/>
      <c r="C70" s="47" t="s">
        <v>177</v>
      </c>
      <c r="D70" s="5" t="s">
        <v>238</v>
      </c>
      <c r="E70" s="22">
        <v>500</v>
      </c>
      <c r="F70" s="1080"/>
      <c r="G70" s="22">
        <f>E70*F70</f>
        <v>0</v>
      </c>
      <c r="H70" s="2"/>
      <c r="I70" s="355"/>
      <c r="J70" s="496"/>
      <c r="K70" s="357"/>
      <c r="L70" s="365"/>
      <c r="M70" s="202"/>
      <c r="N70" s="80"/>
      <c r="O70" s="219"/>
      <c r="P70" s="80"/>
      <c r="Q70" s="561"/>
      <c r="R70" s="440"/>
      <c r="S70" s="441">
        <f>SUM(N70:R70)</f>
        <v>0</v>
      </c>
      <c r="T70" s="476">
        <f>1.05*N70</f>
        <v>0</v>
      </c>
    </row>
    <row r="71" spans="1:20">
      <c r="A71" s="31"/>
      <c r="B71" s="32"/>
      <c r="E71" s="11"/>
      <c r="F71" s="518"/>
      <c r="G71" s="11"/>
      <c r="H71" s="11"/>
      <c r="I71" s="2"/>
      <c r="J71" s="80"/>
      <c r="K71" s="117"/>
      <c r="L71" s="80"/>
      <c r="M71" s="118"/>
      <c r="N71" s="80"/>
      <c r="O71" s="119"/>
      <c r="P71" s="121"/>
    </row>
    <row r="72" spans="1:20" s="251" customFormat="1" ht="24">
      <c r="A72" s="1">
        <v>1</v>
      </c>
      <c r="B72" s="1">
        <v>7</v>
      </c>
      <c r="C72" s="45" t="s">
        <v>32</v>
      </c>
      <c r="D72" s="3"/>
      <c r="E72" s="12"/>
      <c r="F72" s="1085"/>
      <c r="G72" s="292"/>
      <c r="H72" s="16"/>
      <c r="I72" s="16"/>
      <c r="J72" s="521"/>
      <c r="K72" s="522"/>
      <c r="L72" s="2"/>
      <c r="M72" s="2"/>
      <c r="N72" s="523"/>
      <c r="O72" s="2"/>
      <c r="P72" s="2"/>
    </row>
    <row r="73" spans="1:20" s="251" customFormat="1" ht="48">
      <c r="A73" s="1"/>
      <c r="B73" s="1"/>
      <c r="C73" s="50" t="s">
        <v>31</v>
      </c>
      <c r="D73" s="3"/>
      <c r="E73" s="12"/>
      <c r="F73" s="1084"/>
      <c r="G73" s="12"/>
      <c r="H73" s="16"/>
      <c r="I73" s="16"/>
      <c r="J73" s="524"/>
      <c r="K73" s="124"/>
      <c r="L73" s="2"/>
      <c r="M73" s="2"/>
      <c r="N73" s="2"/>
      <c r="O73" s="2"/>
      <c r="P73" s="2"/>
    </row>
    <row r="74" spans="1:20" s="456" customFormat="1">
      <c r="A74" s="1"/>
      <c r="B74" s="1"/>
      <c r="C74" s="50" t="s">
        <v>133</v>
      </c>
      <c r="D74" s="3"/>
      <c r="E74" s="16"/>
      <c r="F74" s="1084"/>
      <c r="G74" s="16"/>
      <c r="H74" s="2"/>
      <c r="I74" s="2"/>
      <c r="J74" s="2"/>
      <c r="K74" s="2"/>
      <c r="L74" s="2"/>
      <c r="M74" s="2"/>
      <c r="N74" s="2"/>
      <c r="O74" s="2"/>
      <c r="P74" s="2"/>
    </row>
    <row r="75" spans="1:20" s="456" customFormat="1" ht="12.75">
      <c r="A75" s="1"/>
      <c r="B75" s="1"/>
      <c r="C75" s="47" t="s">
        <v>68</v>
      </c>
      <c r="D75" s="5" t="s">
        <v>238</v>
      </c>
      <c r="E75" s="22">
        <v>450</v>
      </c>
      <c r="F75" s="1080"/>
      <c r="G75" s="22">
        <f>E75*F75</f>
        <v>0</v>
      </c>
      <c r="H75" s="15"/>
      <c r="I75" s="12"/>
      <c r="J75" s="496"/>
      <c r="K75" s="219"/>
      <c r="L75" s="80"/>
      <c r="M75" s="118"/>
      <c r="N75" s="80"/>
      <c r="O75" s="119"/>
      <c r="P75" s="121"/>
    </row>
    <row r="76" spans="1:20">
      <c r="A76" s="31"/>
      <c r="B76" s="32"/>
      <c r="E76" s="11"/>
      <c r="F76" s="518"/>
      <c r="G76" s="11"/>
      <c r="H76" s="11"/>
      <c r="I76" s="11"/>
      <c r="J76" s="11"/>
      <c r="K76" s="11"/>
      <c r="L76" s="11"/>
      <c r="M76" s="2"/>
      <c r="N76" s="80"/>
      <c r="O76" s="117"/>
      <c r="P76" s="80"/>
      <c r="Q76" s="80"/>
      <c r="R76" s="119"/>
      <c r="S76" s="121"/>
    </row>
    <row r="77" spans="1:20" s="456" customFormat="1" ht="24">
      <c r="A77" s="1">
        <v>1</v>
      </c>
      <c r="B77" s="1">
        <v>8</v>
      </c>
      <c r="C77" s="45" t="s">
        <v>8</v>
      </c>
      <c r="D77" s="3"/>
      <c r="E77" s="12"/>
      <c r="F77" s="1081"/>
      <c r="G77" s="12"/>
      <c r="H77" s="15"/>
      <c r="I77" s="15"/>
      <c r="J77" s="15"/>
      <c r="K77" s="15"/>
      <c r="L77" s="15"/>
      <c r="M77" s="15"/>
      <c r="N77" s="82"/>
      <c r="O77" s="79"/>
      <c r="P77" s="79"/>
      <c r="Q77" s="463"/>
      <c r="R77" s="477"/>
    </row>
    <row r="78" spans="1:20" ht="48">
      <c r="C78" s="50" t="s">
        <v>102</v>
      </c>
      <c r="E78" s="292"/>
      <c r="F78" s="1086"/>
      <c r="H78" s="15"/>
      <c r="I78" s="15"/>
      <c r="J78" s="15"/>
      <c r="K78" s="15"/>
      <c r="L78" s="15"/>
      <c r="M78" s="232"/>
      <c r="N78" s="289"/>
      <c r="O78" s="12"/>
      <c r="P78" s="290"/>
      <c r="Q78" s="79"/>
      <c r="R78" s="166"/>
    </row>
    <row r="79" spans="1:20" ht="36">
      <c r="C79" s="50" t="s">
        <v>136</v>
      </c>
      <c r="F79" s="1081"/>
      <c r="H79" s="15"/>
      <c r="I79" s="15"/>
      <c r="J79" s="15"/>
      <c r="K79" s="15"/>
      <c r="L79" s="15"/>
      <c r="M79" s="15"/>
      <c r="N79" s="578"/>
      <c r="O79" s="124"/>
      <c r="P79" s="290"/>
      <c r="Q79" s="79"/>
      <c r="R79" s="166"/>
    </row>
    <row r="80" spans="1:20" ht="36">
      <c r="C80" s="50" t="s">
        <v>103</v>
      </c>
      <c r="F80" s="1081"/>
      <c r="H80" s="15"/>
      <c r="I80" s="15"/>
      <c r="J80" s="15"/>
      <c r="K80" s="15"/>
      <c r="L80" s="15"/>
      <c r="M80" s="15"/>
      <c r="N80" s="82"/>
      <c r="O80" s="79"/>
      <c r="P80" s="79"/>
      <c r="Q80" s="79"/>
      <c r="R80" s="166"/>
    </row>
    <row r="81" spans="1:20" ht="11.25" customHeight="1">
      <c r="C81" s="50" t="s">
        <v>135</v>
      </c>
      <c r="F81" s="1081"/>
      <c r="H81" s="15"/>
      <c r="I81" s="15"/>
      <c r="J81" s="15"/>
      <c r="K81" s="15"/>
      <c r="L81" s="15"/>
      <c r="M81" s="15"/>
      <c r="N81" s="82"/>
      <c r="O81" s="79"/>
      <c r="P81" s="79"/>
      <c r="Q81" s="79"/>
      <c r="R81" s="166"/>
    </row>
    <row r="82" spans="1:20" s="456" customFormat="1" ht="13.5">
      <c r="A82" s="31"/>
      <c r="B82" s="32"/>
      <c r="C82" s="138" t="s">
        <v>7</v>
      </c>
      <c r="D82" s="5" t="s">
        <v>47</v>
      </c>
      <c r="E82" s="38">
        <v>900</v>
      </c>
      <c r="F82" s="1083"/>
      <c r="G82" s="22">
        <f>E82*F82</f>
        <v>0</v>
      </c>
      <c r="H82" s="11"/>
      <c r="I82" s="355"/>
      <c r="J82" s="496"/>
      <c r="K82" s="357"/>
      <c r="L82" s="365"/>
      <c r="M82" s="11"/>
      <c r="N82" s="80"/>
      <c r="O82" s="117"/>
      <c r="P82" s="80"/>
      <c r="Q82" s="561"/>
      <c r="R82" s="440"/>
      <c r="S82" s="441">
        <f>SUM(N82:R82)</f>
        <v>0</v>
      </c>
      <c r="T82" s="476">
        <f>1.05*N82</f>
        <v>0</v>
      </c>
    </row>
    <row r="83" spans="1:20">
      <c r="A83" s="31"/>
      <c r="B83" s="32"/>
      <c r="E83" s="11"/>
      <c r="F83" s="1082"/>
      <c r="G83" s="11"/>
      <c r="H83" s="17"/>
      <c r="I83" s="17"/>
      <c r="J83" s="17"/>
      <c r="K83" s="17"/>
      <c r="L83" s="17"/>
      <c r="M83" s="2"/>
      <c r="N83" s="2"/>
    </row>
    <row r="84" spans="1:20" ht="24">
      <c r="A84" s="1">
        <v>1</v>
      </c>
      <c r="B84" s="1">
        <v>9</v>
      </c>
      <c r="C84" s="45" t="s">
        <v>242</v>
      </c>
      <c r="F84" s="1081"/>
      <c r="H84" s="15"/>
      <c r="I84" s="15"/>
      <c r="J84" s="15"/>
      <c r="K84" s="15"/>
      <c r="L84" s="15"/>
      <c r="M84" s="2"/>
      <c r="N84" s="82"/>
      <c r="O84" s="284"/>
      <c r="P84" s="286"/>
      <c r="Q84" s="242"/>
    </row>
    <row r="85" spans="1:20" ht="84">
      <c r="C85" s="50" t="s">
        <v>340</v>
      </c>
      <c r="E85" s="292"/>
      <c r="F85" s="1086"/>
      <c r="H85" s="15"/>
      <c r="I85" s="528"/>
      <c r="J85" s="527"/>
      <c r="K85" s="528"/>
      <c r="L85" s="527"/>
      <c r="M85" s="2"/>
      <c r="N85" s="82"/>
      <c r="O85" s="284"/>
      <c r="P85" s="286"/>
    </row>
    <row r="86" spans="1:20">
      <c r="C86" s="50" t="s">
        <v>186</v>
      </c>
      <c r="F86" s="1081"/>
      <c r="H86" s="15"/>
      <c r="I86" s="15"/>
      <c r="J86" s="15"/>
      <c r="K86" s="15"/>
      <c r="L86" s="15"/>
      <c r="M86" s="2"/>
      <c r="N86" s="2"/>
    </row>
    <row r="87" spans="1:20" s="456" customFormat="1" ht="13.5">
      <c r="A87" s="31"/>
      <c r="B87" s="32"/>
      <c r="C87" s="138"/>
      <c r="D87" s="5" t="s">
        <v>47</v>
      </c>
      <c r="E87" s="22">
        <v>900</v>
      </c>
      <c r="F87" s="1083"/>
      <c r="G87" s="22">
        <f>E87*F87</f>
        <v>0</v>
      </c>
      <c r="H87" s="11"/>
      <c r="I87" s="355"/>
      <c r="J87" s="496"/>
      <c r="K87" s="357"/>
      <c r="L87" s="365"/>
      <c r="M87" s="11"/>
      <c r="N87" s="80"/>
      <c r="O87" s="117"/>
      <c r="P87" s="80"/>
      <c r="Q87" s="561"/>
      <c r="R87" s="440"/>
      <c r="S87" s="441">
        <f>SUM(N87:R87)</f>
        <v>0</v>
      </c>
    </row>
    <row r="88" spans="1:20">
      <c r="A88" s="31"/>
      <c r="B88" s="32"/>
      <c r="E88" s="11"/>
      <c r="F88" s="518"/>
      <c r="G88" s="11"/>
      <c r="H88" s="11"/>
      <c r="I88" s="11"/>
      <c r="J88" s="11"/>
      <c r="K88" s="11"/>
      <c r="L88" s="11"/>
      <c r="M88" s="2"/>
      <c r="N88" s="80"/>
      <c r="O88" s="117"/>
      <c r="P88" s="80"/>
      <c r="Q88" s="80"/>
      <c r="R88" s="119"/>
      <c r="S88" s="121"/>
    </row>
    <row r="89" spans="1:20" ht="36">
      <c r="A89" s="1">
        <v>1</v>
      </c>
      <c r="B89" s="1">
        <v>10</v>
      </c>
      <c r="C89" s="45" t="s">
        <v>176</v>
      </c>
      <c r="D89" s="2"/>
      <c r="E89" s="205"/>
      <c r="F89" s="1087"/>
      <c r="G89" s="205"/>
      <c r="H89" s="2"/>
      <c r="I89" s="2"/>
      <c r="J89" s="2"/>
      <c r="K89" s="2"/>
      <c r="L89" s="2"/>
      <c r="M89" s="2"/>
      <c r="N89" s="2"/>
      <c r="P89" s="113"/>
      <c r="Q89" s="111"/>
      <c r="S89" s="108"/>
    </row>
    <row r="90" spans="1:20" ht="60">
      <c r="C90" s="50" t="s">
        <v>119</v>
      </c>
      <c r="D90" s="2"/>
      <c r="E90" s="205"/>
      <c r="F90" s="1087"/>
      <c r="G90" s="205"/>
      <c r="H90" s="2"/>
      <c r="I90" s="2"/>
      <c r="J90" s="2"/>
      <c r="K90" s="2"/>
      <c r="L90" s="2"/>
      <c r="M90" s="2"/>
      <c r="N90" s="2"/>
      <c r="P90" s="113"/>
      <c r="Q90" s="111"/>
      <c r="S90" s="108"/>
    </row>
    <row r="91" spans="1:20" ht="48">
      <c r="C91" s="127" t="s">
        <v>0</v>
      </c>
      <c r="D91" s="2"/>
      <c r="E91" s="205"/>
      <c r="F91" s="1087"/>
      <c r="G91" s="205"/>
      <c r="H91" s="2"/>
      <c r="I91" s="2"/>
      <c r="J91" s="2"/>
      <c r="K91" s="2"/>
      <c r="L91" s="2"/>
      <c r="M91" s="2"/>
      <c r="N91" s="82"/>
      <c r="O91" s="284"/>
      <c r="P91" s="286"/>
      <c r="Q91" s="242"/>
      <c r="S91" s="108"/>
    </row>
    <row r="92" spans="1:20">
      <c r="C92" s="127" t="s">
        <v>118</v>
      </c>
      <c r="D92" s="2"/>
      <c r="E92" s="205"/>
      <c r="F92" s="1087"/>
      <c r="G92" s="205"/>
      <c r="H92" s="2"/>
      <c r="I92" s="2"/>
      <c r="J92" s="2"/>
      <c r="K92" s="2"/>
      <c r="L92" s="2"/>
      <c r="M92" s="2"/>
      <c r="N92" s="2"/>
      <c r="P92" s="113"/>
      <c r="Q92" s="111"/>
      <c r="S92" s="108"/>
    </row>
    <row r="93" spans="1:20" ht="24">
      <c r="C93" s="127" t="s">
        <v>117</v>
      </c>
      <c r="D93" s="2"/>
      <c r="E93" s="205"/>
      <c r="F93" s="1087"/>
      <c r="G93" s="205"/>
      <c r="H93" s="2"/>
      <c r="I93" s="2"/>
      <c r="J93" s="2"/>
      <c r="K93" s="2"/>
      <c r="L93" s="2"/>
      <c r="M93" s="2"/>
      <c r="N93" s="2"/>
      <c r="P93" s="113"/>
      <c r="Q93" s="111"/>
      <c r="S93" s="108"/>
    </row>
    <row r="94" spans="1:20" s="201" customFormat="1" ht="12.75">
      <c r="A94" s="1"/>
      <c r="B94" s="1"/>
      <c r="C94" s="138" t="s">
        <v>111</v>
      </c>
      <c r="D94" s="5" t="s">
        <v>303</v>
      </c>
      <c r="E94" s="22">
        <v>1</v>
      </c>
      <c r="F94" s="1080"/>
      <c r="G94" s="22">
        <f>E94*F94</f>
        <v>0</v>
      </c>
      <c r="H94" s="16"/>
      <c r="I94" s="355"/>
      <c r="J94" s="356"/>
      <c r="K94" s="357"/>
      <c r="L94" s="365"/>
      <c r="M94" s="16"/>
      <c r="N94" s="80"/>
      <c r="O94" s="117"/>
      <c r="P94" s="80"/>
      <c r="Q94" s="562"/>
      <c r="R94" s="233"/>
      <c r="S94" s="234">
        <f>SUM(N94:R94)</f>
        <v>0</v>
      </c>
    </row>
    <row r="95" spans="1:20" s="201" customFormat="1" ht="12.75">
      <c r="A95" s="1"/>
      <c r="B95" s="1"/>
      <c r="C95" s="138" t="s">
        <v>116</v>
      </c>
      <c r="D95" s="5" t="s">
        <v>303</v>
      </c>
      <c r="E95" s="22">
        <v>1</v>
      </c>
      <c r="F95" s="1080"/>
      <c r="G95" s="22">
        <f>E95*F95</f>
        <v>0</v>
      </c>
      <c r="H95" s="16"/>
      <c r="I95" s="355"/>
      <c r="J95" s="356"/>
      <c r="K95" s="357"/>
      <c r="L95" s="365"/>
      <c r="M95" s="16"/>
      <c r="N95" s="80"/>
      <c r="O95" s="117"/>
      <c r="P95" s="80"/>
      <c r="Q95" s="562"/>
      <c r="R95" s="233"/>
      <c r="S95" s="234">
        <f>SUM(N95:R95)</f>
        <v>0</v>
      </c>
    </row>
    <row r="96" spans="1:20" s="201" customFormat="1" ht="12.75">
      <c r="A96" s="1"/>
      <c r="B96" s="1"/>
      <c r="C96" s="138" t="s">
        <v>35</v>
      </c>
      <c r="D96" s="5" t="s">
        <v>303</v>
      </c>
      <c r="E96" s="22">
        <v>1</v>
      </c>
      <c r="F96" s="1080"/>
      <c r="G96" s="22">
        <f>E96*F96</f>
        <v>0</v>
      </c>
      <c r="H96" s="16"/>
      <c r="I96" s="355"/>
      <c r="J96" s="356"/>
      <c r="K96" s="357"/>
      <c r="L96" s="365"/>
      <c r="M96" s="16"/>
      <c r="N96" s="80"/>
      <c r="O96" s="117"/>
      <c r="P96" s="80"/>
      <c r="Q96" s="562"/>
      <c r="R96" s="233"/>
      <c r="S96" s="234">
        <f>SUM(N96:R96)</f>
        <v>0</v>
      </c>
    </row>
    <row r="97" spans="1:19" s="201" customFormat="1" ht="12.75">
      <c r="A97" s="1"/>
      <c r="B97" s="1"/>
      <c r="C97" s="138" t="s">
        <v>52</v>
      </c>
      <c r="D97" s="5" t="s">
        <v>303</v>
      </c>
      <c r="E97" s="22">
        <v>1</v>
      </c>
      <c r="F97" s="1080"/>
      <c r="G97" s="22">
        <f>E97*F97</f>
        <v>0</v>
      </c>
      <c r="H97" s="16"/>
      <c r="I97" s="355"/>
      <c r="J97" s="356"/>
      <c r="K97" s="357"/>
      <c r="L97" s="365"/>
      <c r="M97" s="16"/>
      <c r="N97" s="80"/>
      <c r="O97" s="117"/>
      <c r="P97" s="80"/>
      <c r="Q97" s="562"/>
      <c r="R97" s="233"/>
      <c r="S97" s="234">
        <f>SUM(N97:R97)</f>
        <v>0</v>
      </c>
    </row>
    <row r="98" spans="1:19">
      <c r="A98" s="31"/>
      <c r="B98" s="32"/>
      <c r="C98" s="50"/>
      <c r="E98" s="11"/>
      <c r="F98" s="518"/>
      <c r="G98" s="11"/>
      <c r="H98" s="11"/>
      <c r="I98" s="11"/>
      <c r="J98" s="11"/>
      <c r="K98" s="11"/>
      <c r="L98" s="11"/>
      <c r="M98" s="11"/>
      <c r="N98" s="80"/>
      <c r="O98" s="117"/>
      <c r="P98" s="80"/>
      <c r="Q98" s="80"/>
      <c r="R98" s="119"/>
      <c r="S98" s="121"/>
    </row>
    <row r="99" spans="1:19" ht="36">
      <c r="A99" s="31">
        <v>1</v>
      </c>
      <c r="B99" s="32">
        <v>11</v>
      </c>
      <c r="C99" s="45" t="s">
        <v>219</v>
      </c>
      <c r="E99" s="161"/>
      <c r="F99" s="1088"/>
      <c r="G99" s="11"/>
      <c r="H99" s="17"/>
      <c r="I99" s="527"/>
      <c r="J99" s="572"/>
      <c r="K99" s="527"/>
      <c r="L99" s="573"/>
      <c r="M99" s="2"/>
      <c r="N99" s="2"/>
      <c r="P99" s="113"/>
      <c r="Q99" s="111"/>
      <c r="S99" s="108"/>
    </row>
    <row r="100" spans="1:19" ht="96">
      <c r="A100" s="31"/>
      <c r="B100" s="32"/>
      <c r="C100" s="50" t="s">
        <v>443</v>
      </c>
      <c r="E100" s="89"/>
      <c r="F100" s="1088"/>
      <c r="G100" s="11"/>
      <c r="H100" s="17"/>
      <c r="I100" s="528"/>
      <c r="J100" s="527"/>
      <c r="K100" s="528"/>
      <c r="L100" s="527"/>
      <c r="M100" s="2"/>
      <c r="N100" s="82"/>
      <c r="O100" s="284"/>
      <c r="P100" s="286"/>
      <c r="Q100" s="242"/>
      <c r="S100" s="108"/>
    </row>
    <row r="101" spans="1:19" s="382" customFormat="1" ht="24">
      <c r="A101" s="31"/>
      <c r="B101" s="32"/>
      <c r="C101" s="50" t="s">
        <v>423</v>
      </c>
      <c r="D101" s="3"/>
      <c r="E101" s="161"/>
      <c r="F101" s="1088"/>
      <c r="G101" s="11"/>
      <c r="H101" s="17"/>
      <c r="I101" s="17"/>
      <c r="J101" s="17"/>
      <c r="K101" s="17"/>
      <c r="L101" s="17"/>
      <c r="M101" s="2"/>
      <c r="N101" s="2"/>
      <c r="O101" s="2"/>
      <c r="P101" s="113"/>
      <c r="Q101" s="450"/>
      <c r="S101" s="451"/>
    </row>
    <row r="102" spans="1:19">
      <c r="A102" s="31"/>
      <c r="B102" s="32"/>
      <c r="C102" s="50" t="s">
        <v>147</v>
      </c>
      <c r="D102" s="99"/>
      <c r="E102" s="11"/>
      <c r="F102" s="518"/>
      <c r="G102" s="11"/>
      <c r="H102" s="11"/>
      <c r="I102" s="11"/>
      <c r="J102" s="11"/>
      <c r="K102" s="11"/>
      <c r="L102" s="11"/>
      <c r="M102" s="11"/>
      <c r="N102" s="11"/>
      <c r="O102" s="11"/>
      <c r="P102" s="113"/>
      <c r="Q102" s="111"/>
      <c r="R102" s="39"/>
      <c r="S102" s="108"/>
    </row>
    <row r="103" spans="1:19" ht="36">
      <c r="A103" s="31"/>
      <c r="B103" s="32"/>
      <c r="C103" s="50" t="s">
        <v>446</v>
      </c>
      <c r="E103" s="11"/>
      <c r="F103" s="1082"/>
      <c r="G103" s="11"/>
      <c r="H103" s="17"/>
      <c r="I103" s="17"/>
      <c r="J103" s="17"/>
      <c r="K103" s="17"/>
      <c r="L103" s="17"/>
      <c r="M103" s="2"/>
      <c r="N103" s="2"/>
      <c r="P103" s="113"/>
      <c r="Q103" s="111"/>
      <c r="S103" s="108"/>
    </row>
    <row r="104" spans="1:19" s="442" customFormat="1" ht="12.75">
      <c r="A104" s="35"/>
      <c r="B104" s="35"/>
      <c r="C104" s="6" t="s">
        <v>267</v>
      </c>
      <c r="D104" s="5" t="s">
        <v>303</v>
      </c>
      <c r="E104" s="38">
        <v>6</v>
      </c>
      <c r="F104" s="1083"/>
      <c r="G104" s="22">
        <f t="shared" ref="G104:G111" si="3">E104*F104</f>
        <v>0</v>
      </c>
      <c r="H104" s="20"/>
      <c r="I104" s="355"/>
      <c r="J104" s="356"/>
      <c r="K104" s="357"/>
      <c r="L104" s="365"/>
      <c r="M104" s="20"/>
      <c r="N104" s="80"/>
      <c r="O104" s="117"/>
      <c r="P104" s="80"/>
      <c r="Q104" s="561"/>
      <c r="R104" s="440"/>
      <c r="S104" s="441">
        <f t="shared" ref="S104:S108" si="4">SUM(N104:R104)</f>
        <v>0</v>
      </c>
    </row>
    <row r="105" spans="1:19" s="442" customFormat="1" ht="36">
      <c r="A105" s="35"/>
      <c r="B105" s="35"/>
      <c r="C105" s="6" t="s">
        <v>440</v>
      </c>
      <c r="D105" s="5" t="s">
        <v>201</v>
      </c>
      <c r="E105" s="38">
        <v>50</v>
      </c>
      <c r="F105" s="1083"/>
      <c r="G105" s="22">
        <f t="shared" si="3"/>
        <v>0</v>
      </c>
      <c r="H105" s="20"/>
      <c r="I105" s="355"/>
      <c r="J105" s="356"/>
      <c r="K105" s="579"/>
      <c r="L105" s="579"/>
      <c r="M105" s="20"/>
      <c r="N105" s="80"/>
      <c r="O105" s="117"/>
      <c r="P105" s="80"/>
      <c r="Q105" s="561"/>
      <c r="R105" s="440"/>
      <c r="S105" s="441">
        <f t="shared" si="4"/>
        <v>0</v>
      </c>
    </row>
    <row r="106" spans="1:19" s="442" customFormat="1" ht="24">
      <c r="A106" s="35"/>
      <c r="B106" s="35"/>
      <c r="C106" s="6" t="s">
        <v>439</v>
      </c>
      <c r="D106" s="5" t="s">
        <v>303</v>
      </c>
      <c r="E106" s="38">
        <v>1</v>
      </c>
      <c r="F106" s="1083"/>
      <c r="G106" s="22">
        <f t="shared" ref="G106" si="5">E106*F106</f>
        <v>0</v>
      </c>
      <c r="H106" s="20"/>
      <c r="I106" s="355"/>
      <c r="J106" s="356"/>
      <c r="K106" s="579"/>
      <c r="L106" s="579"/>
      <c r="M106" s="20"/>
      <c r="N106" s="80"/>
      <c r="O106" s="117"/>
      <c r="P106" s="80"/>
      <c r="Q106" s="561"/>
      <c r="R106" s="440"/>
      <c r="S106" s="441">
        <f t="shared" ref="S106" si="6">SUM(N106:R106)</f>
        <v>0</v>
      </c>
    </row>
    <row r="107" spans="1:19" s="442" customFormat="1" ht="24">
      <c r="A107" s="35"/>
      <c r="B107" s="35"/>
      <c r="C107" s="6" t="s">
        <v>167</v>
      </c>
      <c r="D107" s="5" t="s">
        <v>302</v>
      </c>
      <c r="E107" s="38">
        <v>6</v>
      </c>
      <c r="F107" s="1083"/>
      <c r="G107" s="22">
        <f t="shared" si="3"/>
        <v>0</v>
      </c>
      <c r="H107" s="20"/>
      <c r="I107" s="355"/>
      <c r="J107" s="356"/>
      <c r="K107" s="357"/>
      <c r="L107" s="365"/>
      <c r="M107" s="20"/>
      <c r="N107" s="80"/>
      <c r="O107" s="117"/>
      <c r="P107" s="80"/>
      <c r="Q107" s="561"/>
      <c r="R107" s="440"/>
      <c r="S107" s="441">
        <f t="shared" si="4"/>
        <v>0</v>
      </c>
    </row>
    <row r="108" spans="1:19" s="442" customFormat="1" ht="36">
      <c r="A108" s="35"/>
      <c r="B108" s="35"/>
      <c r="C108" s="6" t="s">
        <v>352</v>
      </c>
      <c r="D108" s="5" t="s">
        <v>302</v>
      </c>
      <c r="E108" s="38">
        <v>14</v>
      </c>
      <c r="F108" s="1083"/>
      <c r="G108" s="22">
        <f t="shared" si="3"/>
        <v>0</v>
      </c>
      <c r="H108" s="20"/>
      <c r="I108" s="355"/>
      <c r="J108" s="356"/>
      <c r="K108" s="357"/>
      <c r="L108" s="365"/>
      <c r="M108" s="20"/>
      <c r="N108" s="80"/>
      <c r="O108" s="117"/>
      <c r="P108" s="80"/>
      <c r="Q108" s="561"/>
      <c r="R108" s="440"/>
      <c r="S108" s="441">
        <f t="shared" si="4"/>
        <v>0</v>
      </c>
    </row>
    <row r="109" spans="1:19" s="446" customFormat="1" ht="36">
      <c r="A109" s="35"/>
      <c r="B109" s="35"/>
      <c r="C109" s="6" t="s">
        <v>474</v>
      </c>
      <c r="D109" s="5" t="s">
        <v>302</v>
      </c>
      <c r="E109" s="198">
        <v>3</v>
      </c>
      <c r="F109" s="1083"/>
      <c r="G109" s="22">
        <f t="shared" si="3"/>
        <v>0</v>
      </c>
      <c r="H109" s="501"/>
      <c r="I109" s="355"/>
      <c r="J109" s="357"/>
      <c r="K109" s="357"/>
      <c r="L109" s="357"/>
      <c r="M109" s="501"/>
      <c r="N109" s="525"/>
      <c r="O109" s="525"/>
      <c r="P109" s="525"/>
      <c r="Q109" s="444"/>
      <c r="R109" s="444"/>
      <c r="S109" s="445"/>
    </row>
    <row r="110" spans="1:19" s="442" customFormat="1" ht="24">
      <c r="A110" s="35"/>
      <c r="B110" s="35"/>
      <c r="C110" s="6" t="s">
        <v>354</v>
      </c>
      <c r="D110" s="5" t="s">
        <v>302</v>
      </c>
      <c r="E110" s="98">
        <v>2</v>
      </c>
      <c r="F110" s="1083"/>
      <c r="G110" s="22">
        <f t="shared" si="3"/>
        <v>0</v>
      </c>
      <c r="H110" s="20"/>
      <c r="I110" s="355"/>
      <c r="J110" s="356"/>
      <c r="K110" s="357"/>
      <c r="L110" s="365"/>
      <c r="M110" s="20"/>
      <c r="N110" s="80"/>
      <c r="O110" s="117"/>
      <c r="P110" s="80"/>
      <c r="Q110" s="561"/>
      <c r="R110" s="440"/>
      <c r="S110" s="441">
        <f t="shared" ref="S110" si="7">SUM(N110:R110)</f>
        <v>0</v>
      </c>
    </row>
    <row r="111" spans="1:19" s="442" customFormat="1" ht="12.75">
      <c r="A111" s="35"/>
      <c r="B111" s="35"/>
      <c r="C111" s="6" t="s">
        <v>161</v>
      </c>
      <c r="D111" s="5" t="s">
        <v>303</v>
      </c>
      <c r="E111" s="38">
        <v>20</v>
      </c>
      <c r="F111" s="1083"/>
      <c r="G111" s="22">
        <f t="shared" si="3"/>
        <v>0</v>
      </c>
      <c r="H111" s="20"/>
      <c r="I111" s="355"/>
      <c r="J111" s="356"/>
      <c r="K111" s="357"/>
      <c r="L111" s="365"/>
      <c r="M111" s="20"/>
      <c r="N111" s="80"/>
      <c r="O111" s="117"/>
      <c r="P111" s="80"/>
      <c r="Q111" s="561"/>
      <c r="R111" s="440"/>
      <c r="S111" s="441">
        <f t="shared" ref="S111" si="8">SUM(N111:R111)</f>
        <v>0</v>
      </c>
    </row>
    <row r="112" spans="1:19" s="42" customFormat="1" ht="12.75">
      <c r="A112" s="35"/>
      <c r="B112" s="35"/>
      <c r="C112" s="2"/>
      <c r="D112" s="3"/>
      <c r="E112" s="81"/>
      <c r="F112" s="1089"/>
      <c r="G112" s="12"/>
      <c r="H112" s="20"/>
      <c r="I112" s="355"/>
      <c r="J112" s="356"/>
      <c r="K112" s="357"/>
      <c r="L112" s="365"/>
      <c r="M112" s="20"/>
      <c r="N112" s="80"/>
      <c r="O112" s="117"/>
      <c r="P112" s="80"/>
      <c r="Q112" s="80"/>
      <c r="R112" s="119"/>
      <c r="S112" s="121"/>
    </row>
    <row r="113" spans="1:20" s="456" customFormat="1" ht="36">
      <c r="A113" s="31">
        <v>1</v>
      </c>
      <c r="B113" s="32">
        <v>12</v>
      </c>
      <c r="C113" s="45" t="s">
        <v>447</v>
      </c>
      <c r="D113" s="3"/>
      <c r="E113" s="161"/>
      <c r="F113" s="1088"/>
      <c r="G113" s="11"/>
      <c r="H113" s="17"/>
      <c r="I113" s="527"/>
      <c r="J113" s="572"/>
      <c r="K113" s="527"/>
      <c r="L113" s="573"/>
      <c r="M113" s="2"/>
      <c r="N113" s="2"/>
      <c r="O113" s="2"/>
      <c r="P113" s="113"/>
      <c r="Q113" s="481"/>
      <c r="S113" s="482"/>
    </row>
    <row r="114" spans="1:20" s="456" customFormat="1" ht="60">
      <c r="A114" s="31"/>
      <c r="B114" s="32"/>
      <c r="C114" s="50" t="s">
        <v>448</v>
      </c>
      <c r="D114" s="3"/>
      <c r="E114" s="89"/>
      <c r="F114" s="1088"/>
      <c r="G114" s="11"/>
      <c r="H114" s="17"/>
      <c r="I114" s="528"/>
      <c r="J114" s="527"/>
      <c r="K114" s="528"/>
      <c r="L114" s="527"/>
      <c r="M114" s="2"/>
      <c r="N114" s="82"/>
      <c r="O114" s="284"/>
      <c r="P114" s="286"/>
      <c r="Q114" s="483"/>
      <c r="S114" s="482"/>
    </row>
    <row r="115" spans="1:20" s="456" customFormat="1" ht="36">
      <c r="A115" s="31"/>
      <c r="B115" s="32"/>
      <c r="C115" s="50" t="s">
        <v>490</v>
      </c>
      <c r="D115" s="3"/>
      <c r="E115" s="11"/>
      <c r="F115" s="1082"/>
      <c r="G115" s="11"/>
      <c r="H115" s="17"/>
      <c r="I115" s="526"/>
      <c r="J115" s="526"/>
      <c r="K115" s="17"/>
      <c r="L115" s="17"/>
      <c r="M115" s="2"/>
      <c r="N115" s="2"/>
      <c r="O115" s="2"/>
      <c r="P115" s="113"/>
      <c r="Q115" s="481"/>
      <c r="S115" s="482"/>
    </row>
    <row r="116" spans="1:20" s="442" customFormat="1" ht="24">
      <c r="A116" s="35"/>
      <c r="B116" s="35"/>
      <c r="C116" s="6" t="s">
        <v>449</v>
      </c>
      <c r="D116" s="5" t="s">
        <v>201</v>
      </c>
      <c r="E116" s="38">
        <v>210</v>
      </c>
      <c r="F116" s="1083"/>
      <c r="G116" s="22">
        <f t="shared" ref="G116" si="9">E116*F116</f>
        <v>0</v>
      </c>
      <c r="H116" s="20"/>
      <c r="I116" s="580"/>
      <c r="J116" s="356"/>
      <c r="K116" s="579"/>
      <c r="L116" s="579"/>
      <c r="M116" s="20"/>
      <c r="N116" s="80"/>
      <c r="O116" s="117"/>
      <c r="P116" s="80"/>
      <c r="Q116" s="561"/>
      <c r="R116" s="440"/>
      <c r="S116" s="441">
        <f t="shared" ref="S116" si="10">SUM(N116:R116)</f>
        <v>0</v>
      </c>
    </row>
    <row r="117" spans="1:20" s="8" customFormat="1">
      <c r="A117" s="31"/>
      <c r="B117" s="32"/>
      <c r="C117" s="48"/>
      <c r="D117" s="3"/>
      <c r="E117" s="11"/>
      <c r="F117" s="1082"/>
      <c r="G117" s="11"/>
      <c r="H117" s="17"/>
      <c r="I117" s="2"/>
      <c r="J117" s="80"/>
      <c r="K117" s="117"/>
      <c r="L117" s="80"/>
      <c r="M117" s="118"/>
      <c r="N117" s="80"/>
      <c r="O117" s="119"/>
      <c r="P117" s="121"/>
      <c r="Q117" s="2"/>
    </row>
    <row r="118" spans="1:20" s="399" customFormat="1" ht="24">
      <c r="A118" s="31">
        <v>1</v>
      </c>
      <c r="B118" s="32">
        <v>13</v>
      </c>
      <c r="C118" s="45" t="s">
        <v>480</v>
      </c>
      <c r="D118" s="3"/>
      <c r="E118" s="11"/>
      <c r="F118" s="1082"/>
      <c r="G118" s="11"/>
      <c r="H118" s="412"/>
      <c r="I118" s="383"/>
      <c r="J118" s="383"/>
      <c r="K118" s="383"/>
      <c r="L118" s="383"/>
      <c r="M118" s="383"/>
      <c r="N118" s="383"/>
      <c r="O118" s="383"/>
      <c r="P118" s="383"/>
    </row>
    <row r="119" spans="1:20" s="399" customFormat="1" ht="36">
      <c r="A119" s="31"/>
      <c r="B119" s="32"/>
      <c r="C119" s="50" t="s">
        <v>341</v>
      </c>
      <c r="D119" s="3"/>
      <c r="E119" s="11"/>
      <c r="F119" s="1082"/>
      <c r="G119" s="11"/>
      <c r="H119" s="412"/>
      <c r="I119" s="383"/>
      <c r="J119" s="383"/>
      <c r="K119" s="383"/>
      <c r="L119" s="383"/>
      <c r="M119" s="383"/>
      <c r="N119" s="383"/>
      <c r="O119" s="383"/>
      <c r="P119" s="383"/>
    </row>
    <row r="120" spans="1:20" s="399" customFormat="1" ht="42" customHeight="1">
      <c r="A120" s="31"/>
      <c r="B120" s="32"/>
      <c r="C120" s="50" t="s">
        <v>342</v>
      </c>
      <c r="D120" s="3"/>
      <c r="E120" s="504"/>
      <c r="F120" s="1082"/>
      <c r="G120" s="11"/>
      <c r="H120" s="412"/>
      <c r="I120" s="383"/>
      <c r="J120" s="383"/>
      <c r="K120" s="383"/>
      <c r="L120" s="1277"/>
      <c r="M120" s="1277"/>
      <c r="N120" s="1277"/>
      <c r="O120" s="1277"/>
      <c r="P120" s="1277"/>
    </row>
    <row r="121" spans="1:20" s="399" customFormat="1">
      <c r="A121" s="31"/>
      <c r="B121" s="32"/>
      <c r="C121" s="50" t="s">
        <v>170</v>
      </c>
      <c r="D121" s="99"/>
      <c r="E121" s="11"/>
      <c r="F121" s="518"/>
      <c r="G121" s="11"/>
      <c r="H121" s="390"/>
      <c r="I121" s="390"/>
      <c r="J121" s="383"/>
      <c r="K121" s="390"/>
      <c r="L121" s="383"/>
      <c r="M121" s="383"/>
      <c r="N121" s="383"/>
      <c r="O121" s="383"/>
      <c r="P121" s="383"/>
    </row>
    <row r="122" spans="1:20" s="399" customFormat="1" ht="24">
      <c r="A122" s="31"/>
      <c r="B122" s="32"/>
      <c r="C122" s="50" t="s">
        <v>343</v>
      </c>
      <c r="D122" s="99"/>
      <c r="E122" s="11"/>
      <c r="F122" s="518"/>
      <c r="G122" s="11"/>
      <c r="H122" s="390"/>
      <c r="I122" s="390"/>
      <c r="J122" s="390"/>
      <c r="K122" s="390"/>
      <c r="L122" s="383"/>
      <c r="M122" s="383"/>
      <c r="N122" s="383"/>
      <c r="O122" s="383"/>
      <c r="P122" s="383"/>
    </row>
    <row r="123" spans="1:20" s="399" customFormat="1" ht="36">
      <c r="A123" s="31"/>
      <c r="B123" s="32"/>
      <c r="C123" s="50" t="s">
        <v>99</v>
      </c>
      <c r="D123" s="3"/>
      <c r="E123" s="161"/>
      <c r="F123" s="1088"/>
      <c r="G123" s="11"/>
      <c r="H123" s="412"/>
      <c r="I123" s="383"/>
      <c r="J123" s="383"/>
      <c r="K123" s="383"/>
      <c r="L123" s="383"/>
      <c r="M123" s="383"/>
      <c r="N123" s="383"/>
      <c r="O123" s="383"/>
      <c r="P123" s="383"/>
    </row>
    <row r="124" spans="1:20" s="399" customFormat="1" ht="13.5">
      <c r="A124" s="31"/>
      <c r="B124" s="32"/>
      <c r="C124" s="47" t="s">
        <v>385</v>
      </c>
      <c r="D124" s="5" t="s">
        <v>47</v>
      </c>
      <c r="E124" s="38">
        <v>32</v>
      </c>
      <c r="F124" s="1083"/>
      <c r="G124" s="22">
        <f>E124*F124</f>
        <v>0</v>
      </c>
      <c r="H124" s="412"/>
      <c r="I124" s="383"/>
      <c r="J124" s="413"/>
      <c r="K124" s="413"/>
      <c r="L124" s="413"/>
      <c r="M124" s="413"/>
      <c r="N124" s="413"/>
      <c r="O124" s="413"/>
      <c r="P124" s="414"/>
    </row>
    <row r="125" spans="1:20">
      <c r="A125" s="31"/>
      <c r="B125" s="32"/>
      <c r="E125" s="11"/>
      <c r="F125" s="1082"/>
      <c r="G125" s="11"/>
      <c r="H125" s="17"/>
      <c r="I125" s="2"/>
      <c r="J125" s="80"/>
      <c r="K125" s="117"/>
      <c r="L125" s="80"/>
      <c r="M125" s="118"/>
      <c r="N125" s="80"/>
      <c r="O125" s="119"/>
      <c r="P125" s="121"/>
    </row>
    <row r="126" spans="1:20" s="170" customFormat="1">
      <c r="A126" s="31">
        <v>1</v>
      </c>
      <c r="B126" s="32">
        <v>14</v>
      </c>
      <c r="C126" s="45" t="s">
        <v>324</v>
      </c>
      <c r="D126" s="99"/>
      <c r="E126" s="491"/>
      <c r="F126" s="514"/>
      <c r="G126" s="161"/>
      <c r="H126" s="11"/>
      <c r="I126" s="11"/>
      <c r="J126" s="11"/>
      <c r="K126" s="11"/>
      <c r="L126" s="11"/>
      <c r="M126" s="11"/>
      <c r="N126" s="80"/>
      <c r="O126" s="134"/>
      <c r="P126" s="134"/>
      <c r="T126" s="188"/>
    </row>
    <row r="127" spans="1:20" s="170" customFormat="1" ht="24">
      <c r="A127" s="31"/>
      <c r="B127" s="32"/>
      <c r="C127" s="222" t="s">
        <v>5</v>
      </c>
      <c r="D127" s="3"/>
      <c r="E127" s="11"/>
      <c r="F127" s="518"/>
      <c r="G127" s="11"/>
      <c r="H127" s="11"/>
      <c r="I127" s="11"/>
      <c r="J127" s="11"/>
      <c r="K127" s="11"/>
      <c r="L127" s="11"/>
      <c r="M127" s="11"/>
      <c r="N127" s="491"/>
      <c r="O127" s="2"/>
      <c r="P127" s="125"/>
      <c r="Q127" s="282" t="s">
        <v>201</v>
      </c>
      <c r="R127" s="226"/>
      <c r="S127" s="227"/>
    </row>
    <row r="128" spans="1:20" s="170" customFormat="1">
      <c r="A128" s="31"/>
      <c r="B128" s="32"/>
      <c r="C128" s="222" t="s">
        <v>50</v>
      </c>
      <c r="D128" s="3"/>
      <c r="E128" s="11"/>
      <c r="F128" s="518"/>
      <c r="G128" s="11"/>
      <c r="H128" s="11"/>
      <c r="I128" s="11"/>
      <c r="J128" s="11"/>
      <c r="K128" s="11"/>
      <c r="L128" s="11"/>
      <c r="M128" s="11"/>
      <c r="N128" s="99"/>
      <c r="O128" s="128"/>
      <c r="P128" s="124"/>
      <c r="Q128" s="267"/>
      <c r="R128" s="226"/>
      <c r="S128" s="227"/>
    </row>
    <row r="129" spans="1:21" s="170" customFormat="1" ht="60">
      <c r="A129" s="31"/>
      <c r="B129" s="32"/>
      <c r="C129" s="50" t="s">
        <v>6</v>
      </c>
      <c r="D129" s="99"/>
      <c r="E129" s="345"/>
      <c r="F129" s="518"/>
      <c r="G129" s="345"/>
      <c r="H129" s="11"/>
      <c r="I129" s="528"/>
      <c r="J129" s="527"/>
      <c r="K129" s="528"/>
      <c r="L129" s="527"/>
      <c r="M129" s="11"/>
      <c r="N129" s="82"/>
      <c r="O129" s="80"/>
      <c r="P129" s="134"/>
      <c r="T129" s="188"/>
    </row>
    <row r="130" spans="1:21" s="170" customFormat="1" ht="36">
      <c r="A130" s="31"/>
      <c r="B130" s="32"/>
      <c r="C130" s="50" t="s">
        <v>382</v>
      </c>
      <c r="D130" s="99"/>
      <c r="E130" s="345"/>
      <c r="F130" s="518"/>
      <c r="G130" s="345"/>
      <c r="H130" s="11"/>
      <c r="I130" s="405"/>
      <c r="J130" s="527"/>
      <c r="K130" s="528"/>
      <c r="L130" s="527"/>
      <c r="M130" s="11"/>
      <c r="N130" s="82"/>
      <c r="O130" s="80"/>
      <c r="P130" s="134"/>
      <c r="T130" s="188"/>
    </row>
    <row r="131" spans="1:21" s="170" customFormat="1">
      <c r="A131" s="31"/>
      <c r="B131" s="32"/>
      <c r="C131" s="50" t="s">
        <v>258</v>
      </c>
      <c r="D131" s="2"/>
      <c r="E131" s="2"/>
      <c r="F131" s="1087"/>
      <c r="G131" s="2"/>
      <c r="H131" s="11"/>
      <c r="I131" s="408"/>
      <c r="J131" s="529"/>
      <c r="K131" s="11"/>
      <c r="L131" s="11"/>
      <c r="M131" s="11"/>
      <c r="N131" s="80"/>
      <c r="O131" s="134"/>
      <c r="P131" s="134"/>
      <c r="T131" s="188"/>
    </row>
    <row r="132" spans="1:21" s="170" customFormat="1">
      <c r="A132" s="31"/>
      <c r="B132" s="32"/>
      <c r="C132" s="50" t="s">
        <v>57</v>
      </c>
      <c r="D132" s="99"/>
      <c r="E132" s="11"/>
      <c r="F132" s="518"/>
      <c r="G132" s="11"/>
      <c r="H132" s="11"/>
      <c r="I132" s="522"/>
      <c r="J132" s="522"/>
      <c r="K132" s="522"/>
      <c r="L132" s="11"/>
      <c r="M132" s="11"/>
      <c r="N132" s="522"/>
      <c r="O132" s="522"/>
      <c r="P132" s="522"/>
      <c r="Q132" s="11"/>
      <c r="T132" s="188"/>
    </row>
    <row r="133" spans="1:21" s="442" customFormat="1" ht="24">
      <c r="A133" s="35"/>
      <c r="B133" s="35"/>
      <c r="C133" s="6" t="s">
        <v>381</v>
      </c>
      <c r="D133" s="5" t="s">
        <v>48</v>
      </c>
      <c r="E133" s="98">
        <v>400</v>
      </c>
      <c r="F133" s="1090"/>
      <c r="G133" s="22">
        <f>E133*F133</f>
        <v>0</v>
      </c>
      <c r="H133" s="20"/>
      <c r="I133" s="355"/>
      <c r="J133" s="356"/>
      <c r="K133" s="357"/>
      <c r="L133" s="365"/>
      <c r="M133" s="20"/>
      <c r="N133" s="581"/>
      <c r="O133" s="328"/>
      <c r="P133" s="80"/>
      <c r="Q133" s="563">
        <f>35*1*0.4 + 35*0.6*0.4</f>
        <v>22.4</v>
      </c>
      <c r="R133" s="469"/>
      <c r="S133" s="443">
        <f>SUM(N133:R133)</f>
        <v>22.4</v>
      </c>
      <c r="T133" s="470">
        <f>1.05*S133</f>
        <v>23.52</v>
      </c>
      <c r="U133" s="469" t="s">
        <v>36</v>
      </c>
    </row>
    <row r="134" spans="1:21" s="8" customFormat="1">
      <c r="A134" s="31"/>
      <c r="B134" s="32"/>
      <c r="C134" s="48"/>
      <c r="D134" s="3"/>
      <c r="E134" s="11"/>
      <c r="F134" s="1082"/>
      <c r="G134" s="11"/>
      <c r="H134" s="17"/>
      <c r="I134" s="17"/>
      <c r="J134" s="82"/>
      <c r="K134" s="79"/>
      <c r="L134" s="79"/>
      <c r="M134" s="79"/>
      <c r="N134" s="79"/>
      <c r="O134" s="166"/>
      <c r="P134" s="2"/>
      <c r="Q134" s="2"/>
    </row>
    <row r="135" spans="1:21" s="456" customFormat="1" ht="48">
      <c r="A135" s="31">
        <v>1</v>
      </c>
      <c r="B135" s="32">
        <v>15</v>
      </c>
      <c r="C135" s="45" t="s">
        <v>444</v>
      </c>
      <c r="D135" s="99"/>
      <c r="E135" s="2"/>
      <c r="F135" s="518"/>
      <c r="G135" s="11"/>
      <c r="H135" s="11"/>
      <c r="I135" s="528"/>
      <c r="J135" s="527"/>
      <c r="K135" s="528"/>
      <c r="L135" s="527"/>
      <c r="M135" s="2"/>
      <c r="N135" s="2"/>
      <c r="O135" s="2"/>
      <c r="P135" s="2"/>
    </row>
    <row r="136" spans="1:21" s="456" customFormat="1">
      <c r="A136" s="31"/>
      <c r="B136" s="32"/>
      <c r="C136" s="50" t="s">
        <v>224</v>
      </c>
      <c r="D136" s="99"/>
      <c r="E136" s="11"/>
      <c r="F136" s="518"/>
      <c r="G136" s="11"/>
      <c r="H136" s="11"/>
      <c r="I136" s="11"/>
      <c r="J136" s="11"/>
      <c r="K136" s="11"/>
      <c r="L136" s="11"/>
      <c r="M136" s="2"/>
      <c r="N136" s="82"/>
      <c r="O136" s="2"/>
      <c r="P136" s="2"/>
    </row>
    <row r="137" spans="1:21" s="456" customFormat="1" ht="12.75">
      <c r="A137" s="31"/>
      <c r="B137" s="32"/>
      <c r="C137" s="6" t="s">
        <v>70</v>
      </c>
      <c r="D137" s="5" t="s">
        <v>238</v>
      </c>
      <c r="E137" s="38">
        <v>60</v>
      </c>
      <c r="F137" s="1083"/>
      <c r="G137" s="22">
        <f>E137*F137</f>
        <v>0</v>
      </c>
      <c r="H137" s="11"/>
      <c r="I137" s="355"/>
      <c r="J137" s="356"/>
      <c r="K137" s="357"/>
      <c r="L137" s="365"/>
      <c r="M137" s="2"/>
      <c r="N137" s="80"/>
      <c r="O137" s="117"/>
      <c r="P137" s="80"/>
      <c r="Q137" s="561"/>
      <c r="R137" s="440"/>
      <c r="S137" s="441">
        <f>SUM(N137:R137)</f>
        <v>0</v>
      </c>
      <c r="T137" s="476">
        <f>1.05*N137</f>
        <v>0</v>
      </c>
    </row>
    <row r="138" spans="1:21">
      <c r="A138" s="31"/>
      <c r="B138" s="32"/>
      <c r="E138" s="11"/>
      <c r="F138" s="518"/>
      <c r="G138" s="11"/>
      <c r="H138" s="11"/>
      <c r="I138" s="11"/>
      <c r="J138" s="11"/>
      <c r="K138" s="11"/>
      <c r="L138" s="11"/>
      <c r="M138" s="11"/>
      <c r="N138" s="80"/>
      <c r="O138" s="117"/>
      <c r="P138" s="80"/>
      <c r="Q138" s="80"/>
      <c r="R138" s="119"/>
      <c r="S138" s="121"/>
    </row>
    <row r="139" spans="1:21" s="170" customFormat="1" ht="36">
      <c r="A139" s="31">
        <v>1</v>
      </c>
      <c r="B139" s="32">
        <v>16</v>
      </c>
      <c r="C139" s="45" t="s">
        <v>359</v>
      </c>
      <c r="D139" s="99"/>
      <c r="E139" s="11"/>
      <c r="F139" s="518"/>
      <c r="G139" s="12"/>
      <c r="H139" s="12"/>
      <c r="I139" s="12"/>
      <c r="J139" s="12"/>
      <c r="K139" s="12"/>
      <c r="L139" s="12"/>
      <c r="M139" s="12"/>
      <c r="N139" s="80"/>
      <c r="O139" s="133"/>
      <c r="P139" s="9"/>
    </row>
    <row r="140" spans="1:21" s="170" customFormat="1" ht="24">
      <c r="A140" s="31"/>
      <c r="B140" s="32"/>
      <c r="C140" s="50" t="s">
        <v>166</v>
      </c>
      <c r="D140" s="99"/>
      <c r="E140" s="11"/>
      <c r="F140" s="518"/>
      <c r="G140" s="12"/>
      <c r="H140" s="12"/>
      <c r="I140" s="12"/>
      <c r="J140" s="12"/>
      <c r="K140" s="12"/>
      <c r="L140" s="12"/>
      <c r="M140" s="12"/>
      <c r="N140" s="530"/>
      <c r="O140" s="39"/>
      <c r="P140" s="2"/>
    </row>
    <row r="141" spans="1:21" s="170" customFormat="1" ht="48">
      <c r="A141" s="31"/>
      <c r="B141" s="32"/>
      <c r="C141" s="50" t="s">
        <v>469</v>
      </c>
      <c r="D141" s="99"/>
      <c r="E141" s="11" t="s">
        <v>470</v>
      </c>
      <c r="F141" s="518"/>
      <c r="G141" s="12"/>
      <c r="H141" s="12"/>
      <c r="I141" s="528"/>
      <c r="J141" s="527"/>
      <c r="K141" s="528"/>
      <c r="L141" s="527"/>
      <c r="M141" s="12"/>
      <c r="N141" s="82"/>
      <c r="O141" s="284"/>
      <c r="P141" s="286"/>
      <c r="Q141" s="189"/>
    </row>
    <row r="142" spans="1:21" s="170" customFormat="1">
      <c r="A142" s="31"/>
      <c r="B142" s="32"/>
      <c r="C142" s="50" t="s">
        <v>258</v>
      </c>
      <c r="D142" s="99"/>
      <c r="E142" s="11"/>
      <c r="F142" s="518"/>
      <c r="G142" s="12"/>
      <c r="H142" s="12"/>
      <c r="I142" s="12"/>
      <c r="J142" s="12"/>
      <c r="K142" s="12"/>
      <c r="L142" s="12"/>
      <c r="M142" s="12"/>
      <c r="N142" s="80"/>
      <c r="O142" s="2"/>
      <c r="P142" s="9"/>
    </row>
    <row r="143" spans="1:21" s="170" customFormat="1">
      <c r="A143" s="31"/>
      <c r="B143" s="32"/>
      <c r="C143" s="50" t="s">
        <v>186</v>
      </c>
      <c r="D143" s="99"/>
      <c r="E143" s="11"/>
      <c r="F143" s="518"/>
      <c r="G143" s="12"/>
      <c r="H143" s="12"/>
      <c r="I143" s="12"/>
      <c r="J143" s="12"/>
      <c r="K143" s="12"/>
      <c r="L143" s="12"/>
      <c r="M143" s="12"/>
      <c r="N143" s="80"/>
      <c r="O143" s="159"/>
      <c r="P143" s="9"/>
    </row>
    <row r="144" spans="1:21" s="456" customFormat="1" ht="36">
      <c r="A144" s="31"/>
      <c r="B144" s="32"/>
      <c r="C144" s="138" t="s">
        <v>466</v>
      </c>
      <c r="D144" s="5" t="s">
        <v>47</v>
      </c>
      <c r="E144" s="38">
        <v>200</v>
      </c>
      <c r="F144" s="1083"/>
      <c r="G144" s="22">
        <f>E144*F144</f>
        <v>0</v>
      </c>
      <c r="H144" s="17"/>
      <c r="I144" s="582"/>
      <c r="J144" s="583"/>
      <c r="K144" s="357"/>
      <c r="L144" s="365"/>
      <c r="M144" s="17"/>
      <c r="N144" s="80"/>
      <c r="O144" s="328"/>
      <c r="P144" s="80"/>
      <c r="Q144" s="561"/>
      <c r="R144" s="440"/>
      <c r="S144" s="441">
        <f>SUM(N144:R144)</f>
        <v>0</v>
      </c>
    </row>
    <row r="145" spans="1:24" s="456" customFormat="1" ht="24">
      <c r="A145" s="31"/>
      <c r="B145" s="32"/>
      <c r="C145" s="138" t="s">
        <v>165</v>
      </c>
      <c r="D145" s="5" t="s">
        <v>47</v>
      </c>
      <c r="E145" s="38">
        <v>40</v>
      </c>
      <c r="F145" s="1083"/>
      <c r="G145" s="22">
        <f>E145*F145</f>
        <v>0</v>
      </c>
      <c r="H145" s="17"/>
      <c r="I145" s="584"/>
      <c r="J145" s="583"/>
      <c r="K145" s="357"/>
      <c r="L145" s="365"/>
      <c r="M145" s="17"/>
      <c r="N145" s="80"/>
      <c r="O145" s="328"/>
      <c r="P145" s="80"/>
      <c r="Q145" s="561"/>
      <c r="R145" s="440"/>
      <c r="S145" s="441">
        <f>SUM(N145:R145)</f>
        <v>0</v>
      </c>
    </row>
    <row r="146" spans="1:24">
      <c r="A146" s="31"/>
      <c r="B146" s="32"/>
      <c r="E146" s="11"/>
      <c r="F146" s="518"/>
      <c r="G146" s="11"/>
      <c r="H146" s="11"/>
      <c r="I146" s="11"/>
      <c r="J146" s="11"/>
      <c r="K146" s="11"/>
      <c r="L146" s="11"/>
      <c r="M146" s="11"/>
      <c r="N146" s="80"/>
      <c r="O146" s="117"/>
      <c r="P146" s="80"/>
      <c r="Q146" s="80"/>
      <c r="R146" s="119"/>
      <c r="S146" s="121"/>
    </row>
    <row r="147" spans="1:24" s="170" customFormat="1" ht="36">
      <c r="A147" s="31">
        <v>1</v>
      </c>
      <c r="B147" s="32">
        <v>17</v>
      </c>
      <c r="C147" s="45" t="s">
        <v>188</v>
      </c>
      <c r="D147" s="3"/>
      <c r="E147" s="11"/>
      <c r="F147" s="1082"/>
      <c r="G147" s="11"/>
      <c r="H147" s="17"/>
      <c r="I147" s="17"/>
      <c r="J147" s="17"/>
      <c r="K147" s="17"/>
      <c r="L147" s="17"/>
      <c r="M147" s="17"/>
      <c r="N147" s="17"/>
      <c r="O147" s="17"/>
      <c r="P147" s="113"/>
      <c r="Q147" s="169"/>
      <c r="S147" s="171"/>
    </row>
    <row r="148" spans="1:24" s="170" customFormat="1" ht="48">
      <c r="A148" s="31"/>
      <c r="B148" s="32"/>
      <c r="C148" s="83" t="s">
        <v>55</v>
      </c>
      <c r="D148" s="3"/>
      <c r="E148" s="11"/>
      <c r="F148" s="1082"/>
      <c r="G148" s="11"/>
      <c r="H148" s="17"/>
      <c r="I148" s="528"/>
      <c r="J148" s="527"/>
      <c r="K148" s="528"/>
      <c r="L148" s="527"/>
      <c r="M148" s="531"/>
      <c r="N148" s="531"/>
      <c r="O148" s="531"/>
      <c r="P148" s="133"/>
      <c r="Q148" s="168"/>
      <c r="S148" s="171"/>
    </row>
    <row r="149" spans="1:24" s="170" customFormat="1" ht="36">
      <c r="A149" s="31"/>
      <c r="B149" s="32"/>
      <c r="C149" s="50" t="s">
        <v>277</v>
      </c>
      <c r="D149" s="3"/>
      <c r="E149" s="2"/>
      <c r="F149" s="1087"/>
      <c r="G149" s="2"/>
      <c r="H149" s="17"/>
      <c r="I149" s="528"/>
      <c r="J149" s="527"/>
      <c r="K149" s="528"/>
      <c r="L149" s="527"/>
      <c r="M149" s="17"/>
      <c r="N149" s="124"/>
      <c r="O149" s="246"/>
      <c r="P149" s="500"/>
      <c r="Q149" s="189"/>
      <c r="R149" s="185"/>
      <c r="S149" s="190" t="s">
        <v>66</v>
      </c>
    </row>
    <row r="150" spans="1:24" s="170" customFormat="1">
      <c r="A150" s="31"/>
      <c r="B150" s="32"/>
      <c r="C150" s="136" t="s">
        <v>276</v>
      </c>
      <c r="D150" s="3"/>
      <c r="E150" s="2"/>
      <c r="F150" s="1087"/>
      <c r="G150" s="2"/>
      <c r="H150" s="17"/>
      <c r="I150" s="17"/>
      <c r="J150" s="17"/>
      <c r="K150" s="17"/>
      <c r="L150" s="17"/>
      <c r="M150" s="17"/>
      <c r="N150" s="128"/>
      <c r="O150" s="531"/>
      <c r="P150" s="11"/>
      <c r="Q150" s="169"/>
      <c r="S150" s="171"/>
    </row>
    <row r="151" spans="1:24" s="170" customFormat="1" ht="24">
      <c r="A151" s="31"/>
      <c r="B151" s="32"/>
      <c r="C151" s="50" t="s">
        <v>227</v>
      </c>
      <c r="D151" s="3"/>
      <c r="E151" s="11"/>
      <c r="F151" s="1082"/>
      <c r="G151" s="11"/>
      <c r="H151" s="17"/>
      <c r="I151" s="17"/>
      <c r="J151" s="17"/>
      <c r="K151" s="17"/>
      <c r="L151" s="17"/>
      <c r="M151" s="17"/>
      <c r="N151" s="17"/>
      <c r="O151" s="17"/>
      <c r="P151" s="113"/>
      <c r="Q151" s="169"/>
      <c r="S151" s="171"/>
    </row>
    <row r="152" spans="1:24" s="458" customFormat="1" ht="12.75">
      <c r="A152" s="31"/>
      <c r="B152" s="32"/>
      <c r="C152" s="47" t="s">
        <v>430</v>
      </c>
      <c r="D152" s="5" t="s">
        <v>302</v>
      </c>
      <c r="E152" s="38">
        <v>2</v>
      </c>
      <c r="F152" s="1080"/>
      <c r="G152" s="22">
        <f t="shared" ref="G152" si="11">E152*F152</f>
        <v>0</v>
      </c>
      <c r="H152" s="17"/>
      <c r="I152" s="355"/>
      <c r="J152" s="575"/>
      <c r="K152" s="357"/>
      <c r="L152" s="365"/>
      <c r="M152" s="246"/>
      <c r="N152" s="80"/>
      <c r="O152" s="284"/>
      <c r="P152" s="80"/>
      <c r="Q152" s="561"/>
      <c r="R152" s="439"/>
      <c r="S152" s="480">
        <f t="shared" ref="S152" si="12">SUM(N152:R152)</f>
        <v>0</v>
      </c>
    </row>
    <row r="153" spans="1:24" s="456" customFormat="1" ht="12.75">
      <c r="A153" s="1"/>
      <c r="B153" s="1"/>
      <c r="C153" s="155" t="s">
        <v>378</v>
      </c>
      <c r="D153" s="5" t="s">
        <v>302</v>
      </c>
      <c r="E153" s="22">
        <v>2</v>
      </c>
      <c r="F153" s="1080"/>
      <c r="G153" s="22">
        <f t="shared" ref="G153" si="13">E153*F153</f>
        <v>0</v>
      </c>
      <c r="H153" s="16"/>
      <c r="I153" s="355"/>
      <c r="J153" s="356"/>
      <c r="K153" s="357"/>
      <c r="L153" s="365"/>
      <c r="M153" s="16"/>
      <c r="N153" s="80"/>
      <c r="O153" s="284"/>
      <c r="P153" s="80"/>
      <c r="Q153" s="561"/>
      <c r="R153" s="440"/>
      <c r="S153" s="441">
        <f t="shared" ref="S153" si="14">SUM(N153:R153)</f>
        <v>0</v>
      </c>
      <c r="T153" s="458"/>
      <c r="U153" s="462"/>
      <c r="V153" s="463"/>
      <c r="W153" s="463"/>
      <c r="X153" s="463"/>
    </row>
    <row r="154" spans="1:24">
      <c r="A154" s="31"/>
      <c r="B154" s="32"/>
      <c r="E154" s="11"/>
      <c r="F154" s="1082"/>
      <c r="G154" s="11"/>
      <c r="H154" s="17"/>
      <c r="I154" s="17"/>
      <c r="J154" s="17"/>
      <c r="K154" s="17"/>
      <c r="L154" s="17"/>
      <c r="M154" s="17"/>
      <c r="N154" s="17"/>
      <c r="O154" s="82"/>
      <c r="P154" s="114"/>
      <c r="Q154" s="112"/>
      <c r="R154" s="79"/>
      <c r="S154" s="109"/>
    </row>
    <row r="155" spans="1:24" s="172" customFormat="1" ht="36">
      <c r="A155" s="31">
        <v>1</v>
      </c>
      <c r="B155" s="32">
        <v>18</v>
      </c>
      <c r="C155" s="45" t="s">
        <v>49</v>
      </c>
      <c r="D155" s="3"/>
      <c r="E155" s="11"/>
      <c r="F155" s="1082"/>
      <c r="G155" s="11"/>
      <c r="H155" s="17"/>
      <c r="I155" s="17"/>
      <c r="J155" s="17"/>
      <c r="K155" s="17"/>
      <c r="L155" s="17"/>
      <c r="M155" s="246"/>
      <c r="N155" s="246"/>
      <c r="O155" s="39"/>
      <c r="P155" s="39"/>
    </row>
    <row r="156" spans="1:24" s="172" customFormat="1" ht="48">
      <c r="A156" s="31"/>
      <c r="B156" s="32"/>
      <c r="C156" s="50" t="s">
        <v>266</v>
      </c>
      <c r="D156" s="3"/>
      <c r="E156" s="11"/>
      <c r="F156" s="1082"/>
      <c r="G156" s="11"/>
      <c r="H156" s="17"/>
      <c r="I156" s="17"/>
      <c r="J156" s="17"/>
      <c r="K156" s="17"/>
      <c r="L156" s="17"/>
      <c r="M156" s="246"/>
      <c r="N156" s="246"/>
      <c r="O156" s="39"/>
      <c r="P156" s="39"/>
    </row>
    <row r="157" spans="1:24" s="172" customFormat="1" ht="60">
      <c r="A157" s="31"/>
      <c r="B157" s="32"/>
      <c r="C157" s="50" t="s">
        <v>184</v>
      </c>
      <c r="D157" s="3"/>
      <c r="E157" s="11"/>
      <c r="F157" s="1082"/>
      <c r="G157" s="11"/>
      <c r="H157" s="17"/>
      <c r="I157" s="17"/>
      <c r="J157" s="17"/>
      <c r="K157" s="17"/>
      <c r="L157" s="17"/>
      <c r="M157" s="246"/>
      <c r="N157" s="80"/>
      <c r="O157" s="82"/>
      <c r="P157" s="82"/>
      <c r="Q157" s="185"/>
      <c r="R157" s="185"/>
      <c r="S157" s="195"/>
    </row>
    <row r="158" spans="1:24" s="172" customFormat="1" ht="72">
      <c r="A158" s="31"/>
      <c r="B158" s="32"/>
      <c r="C158" s="50" t="s">
        <v>62</v>
      </c>
      <c r="D158" s="3"/>
      <c r="E158" s="11"/>
      <c r="F158" s="1082"/>
      <c r="G158" s="11"/>
      <c r="H158" s="17"/>
      <c r="I158" s="17"/>
      <c r="J158" s="17"/>
      <c r="K158" s="17"/>
      <c r="L158" s="17"/>
      <c r="M158" s="246"/>
      <c r="N158" s="82"/>
      <c r="O158" s="284"/>
      <c r="P158" s="286"/>
      <c r="Q158" s="189"/>
      <c r="R158" s="185"/>
      <c r="S158" s="195" t="s">
        <v>66</v>
      </c>
    </row>
    <row r="159" spans="1:24" s="172" customFormat="1" ht="36">
      <c r="A159" s="31"/>
      <c r="B159" s="32"/>
      <c r="C159" s="291" t="s">
        <v>63</v>
      </c>
      <c r="D159" s="3"/>
      <c r="E159" s="11"/>
      <c r="F159" s="1082"/>
      <c r="G159" s="11"/>
      <c r="H159" s="17"/>
      <c r="I159" s="17"/>
      <c r="J159" s="17"/>
      <c r="K159" s="17"/>
      <c r="L159" s="17"/>
      <c r="M159" s="246"/>
      <c r="N159" s="246"/>
      <c r="O159" s="246"/>
      <c r="P159" s="39"/>
    </row>
    <row r="160" spans="1:24" s="172" customFormat="1" ht="72">
      <c r="A160" s="31"/>
      <c r="B160" s="32"/>
      <c r="C160" s="50" t="s">
        <v>174</v>
      </c>
      <c r="D160" s="3"/>
      <c r="E160" s="11"/>
      <c r="F160" s="1082"/>
      <c r="G160" s="11"/>
      <c r="H160" s="17"/>
      <c r="I160" s="528"/>
      <c r="J160" s="527"/>
      <c r="K160" s="528"/>
      <c r="L160" s="527"/>
      <c r="M160" s="246"/>
      <c r="N160" s="246"/>
      <c r="O160" s="39"/>
      <c r="P160" s="39"/>
    </row>
    <row r="161" spans="1:24" s="281" customFormat="1">
      <c r="A161" s="31"/>
      <c r="B161" s="32"/>
      <c r="C161" s="48" t="s">
        <v>64</v>
      </c>
      <c r="D161" s="3"/>
      <c r="E161" s="11"/>
      <c r="F161" s="1082"/>
      <c r="G161" s="11"/>
      <c r="H161" s="17"/>
      <c r="I161" s="17"/>
      <c r="J161" s="17"/>
      <c r="K161" s="17"/>
      <c r="L161" s="17"/>
      <c r="M161" s="246"/>
      <c r="N161" s="246"/>
      <c r="O161" s="39"/>
      <c r="P161" s="39"/>
    </row>
    <row r="162" spans="1:24" s="458" customFormat="1" ht="12.75">
      <c r="A162" s="31"/>
      <c r="B162" s="32"/>
      <c r="C162" s="47" t="s">
        <v>438</v>
      </c>
      <c r="D162" s="5" t="s">
        <v>303</v>
      </c>
      <c r="E162" s="38">
        <v>1</v>
      </c>
      <c r="F162" s="1080"/>
      <c r="G162" s="22">
        <f t="shared" ref="G162:G163" si="15">E162*F162</f>
        <v>0</v>
      </c>
      <c r="H162" s="17"/>
      <c r="I162" s="355"/>
      <c r="J162" s="356"/>
      <c r="K162" s="357"/>
      <c r="L162" s="365"/>
      <c r="M162" s="246"/>
      <c r="N162" s="80"/>
      <c r="O162" s="284"/>
      <c r="P162" s="80"/>
      <c r="Q162" s="561"/>
      <c r="R162" s="439"/>
      <c r="S162" s="480">
        <f t="shared" ref="S162:S163" si="16">SUM(N162:R162)</f>
        <v>0</v>
      </c>
    </row>
    <row r="163" spans="1:24" s="456" customFormat="1" ht="12.75">
      <c r="A163" s="1"/>
      <c r="B163" s="1"/>
      <c r="C163" s="155" t="s">
        <v>377</v>
      </c>
      <c r="D163" s="5" t="s">
        <v>302</v>
      </c>
      <c r="E163" s="22">
        <v>2</v>
      </c>
      <c r="F163" s="1080"/>
      <c r="G163" s="22">
        <f t="shared" si="15"/>
        <v>0</v>
      </c>
      <c r="H163" s="16"/>
      <c r="I163" s="355"/>
      <c r="J163" s="356"/>
      <c r="K163" s="357"/>
      <c r="L163" s="365"/>
      <c r="M163" s="16"/>
      <c r="N163" s="80"/>
      <c r="O163" s="284"/>
      <c r="P163" s="80"/>
      <c r="Q163" s="561"/>
      <c r="R163" s="440"/>
      <c r="S163" s="441">
        <f t="shared" si="16"/>
        <v>0</v>
      </c>
      <c r="T163" s="458"/>
      <c r="U163" s="462"/>
      <c r="V163" s="463"/>
      <c r="W163" s="463"/>
      <c r="X163" s="463"/>
    </row>
    <row r="164" spans="1:24" s="456" customFormat="1" ht="12.75">
      <c r="A164" s="1"/>
      <c r="B164" s="1"/>
      <c r="C164" s="155" t="s">
        <v>282</v>
      </c>
      <c r="D164" s="5" t="s">
        <v>302</v>
      </c>
      <c r="E164" s="22">
        <v>4</v>
      </c>
      <c r="F164" s="1080"/>
      <c r="G164" s="22">
        <f t="shared" ref="G164" si="17">E164*F164</f>
        <v>0</v>
      </c>
      <c r="H164" s="16"/>
      <c r="I164" s="355"/>
      <c r="J164" s="356"/>
      <c r="K164" s="357"/>
      <c r="L164" s="365"/>
      <c r="M164" s="16"/>
      <c r="N164" s="80"/>
      <c r="O164" s="284"/>
      <c r="P164" s="80"/>
      <c r="Q164" s="561"/>
      <c r="R164" s="440"/>
      <c r="S164" s="441">
        <f t="shared" ref="S164" si="18">SUM(N164:R164)</f>
        <v>0</v>
      </c>
      <c r="T164" s="458"/>
      <c r="U164" s="462"/>
      <c r="V164" s="463"/>
      <c r="W164" s="463"/>
      <c r="X164" s="463"/>
    </row>
    <row r="165" spans="1:24" s="456" customFormat="1" ht="12.75">
      <c r="A165" s="1"/>
      <c r="B165" s="1"/>
      <c r="C165" s="155" t="s">
        <v>435</v>
      </c>
      <c r="D165" s="5" t="s">
        <v>302</v>
      </c>
      <c r="E165" s="22">
        <v>1</v>
      </c>
      <c r="F165" s="1080"/>
      <c r="G165" s="22">
        <f t="shared" ref="G165" si="19">E165*F165</f>
        <v>0</v>
      </c>
      <c r="H165" s="16"/>
      <c r="I165" s="355"/>
      <c r="J165" s="356"/>
      <c r="K165" s="357"/>
      <c r="L165" s="365"/>
      <c r="M165" s="16"/>
      <c r="N165" s="80"/>
      <c r="O165" s="284"/>
      <c r="P165" s="80"/>
      <c r="Q165" s="561"/>
      <c r="R165" s="440"/>
      <c r="S165" s="441">
        <f t="shared" ref="S165" si="20">SUM(N165:R165)</f>
        <v>0</v>
      </c>
      <c r="T165" s="458"/>
      <c r="U165" s="462"/>
      <c r="V165" s="463"/>
      <c r="W165" s="463"/>
      <c r="X165" s="463"/>
    </row>
    <row r="166" spans="1:24" s="456" customFormat="1" ht="12.75">
      <c r="A166" s="1"/>
      <c r="B166" s="1"/>
      <c r="C166" s="155" t="s">
        <v>376</v>
      </c>
      <c r="D166" s="5" t="s">
        <v>302</v>
      </c>
      <c r="E166" s="22">
        <v>1</v>
      </c>
      <c r="F166" s="1080"/>
      <c r="G166" s="22">
        <f t="shared" ref="G166:G175" si="21">E166*F166</f>
        <v>0</v>
      </c>
      <c r="H166" s="16"/>
      <c r="I166" s="355"/>
      <c r="J166" s="356"/>
      <c r="K166" s="357"/>
      <c r="L166" s="365"/>
      <c r="M166" s="16"/>
      <c r="N166" s="80"/>
      <c r="O166" s="284"/>
      <c r="P166" s="80"/>
      <c r="Q166" s="561"/>
      <c r="R166" s="440"/>
      <c r="S166" s="441">
        <f t="shared" ref="S166:S175" si="22">SUM(N166:R166)</f>
        <v>0</v>
      </c>
      <c r="T166" s="458"/>
      <c r="U166" s="462"/>
      <c r="V166" s="463"/>
      <c r="W166" s="463"/>
      <c r="X166" s="463"/>
    </row>
    <row r="167" spans="1:24" s="456" customFormat="1" ht="12.75">
      <c r="A167" s="1"/>
      <c r="B167" s="1"/>
      <c r="C167" s="155" t="s">
        <v>217</v>
      </c>
      <c r="D167" s="5" t="s">
        <v>302</v>
      </c>
      <c r="E167" s="22">
        <v>1</v>
      </c>
      <c r="F167" s="1080"/>
      <c r="G167" s="22">
        <f t="shared" si="21"/>
        <v>0</v>
      </c>
      <c r="H167" s="16"/>
      <c r="I167" s="355"/>
      <c r="J167" s="356"/>
      <c r="K167" s="357"/>
      <c r="L167" s="365"/>
      <c r="M167" s="16"/>
      <c r="N167" s="80"/>
      <c r="O167" s="284"/>
      <c r="P167" s="80"/>
      <c r="Q167" s="561"/>
      <c r="R167" s="440"/>
      <c r="S167" s="441">
        <f t="shared" si="22"/>
        <v>0</v>
      </c>
      <c r="T167" s="458"/>
      <c r="U167" s="462"/>
      <c r="V167" s="463"/>
      <c r="W167" s="463"/>
      <c r="X167" s="463"/>
    </row>
    <row r="168" spans="1:24" s="456" customFormat="1" ht="24">
      <c r="A168" s="1"/>
      <c r="B168" s="1"/>
      <c r="C168" s="297" t="s">
        <v>436</v>
      </c>
      <c r="D168" s="5" t="s">
        <v>302</v>
      </c>
      <c r="E168" s="22">
        <v>2</v>
      </c>
      <c r="F168" s="1080"/>
      <c r="G168" s="22">
        <f t="shared" ref="G168" si="23">E168*F168</f>
        <v>0</v>
      </c>
      <c r="H168" s="16"/>
      <c r="I168" s="355"/>
      <c r="J168" s="356"/>
      <c r="K168" s="357"/>
      <c r="L168" s="365"/>
      <c r="M168" s="16"/>
      <c r="N168" s="80"/>
      <c r="O168" s="284"/>
      <c r="P168" s="80"/>
      <c r="Q168" s="561"/>
      <c r="R168" s="440"/>
      <c r="S168" s="441">
        <f t="shared" ref="S168" si="24">SUM(N168:R168)</f>
        <v>0</v>
      </c>
      <c r="T168" s="458"/>
      <c r="U168" s="462"/>
      <c r="V168" s="463"/>
      <c r="W168" s="463"/>
      <c r="X168" s="463"/>
    </row>
    <row r="169" spans="1:24" s="456" customFormat="1" ht="24">
      <c r="A169" s="1"/>
      <c r="B169" s="1"/>
      <c r="C169" s="155" t="s">
        <v>441</v>
      </c>
      <c r="D169" s="5" t="s">
        <v>303</v>
      </c>
      <c r="E169" s="22">
        <v>1</v>
      </c>
      <c r="F169" s="1080"/>
      <c r="G169" s="22">
        <f t="shared" ref="G169" si="25">E169*F169</f>
        <v>0</v>
      </c>
      <c r="H169" s="16"/>
      <c r="I169" s="355"/>
      <c r="J169" s="356"/>
      <c r="K169" s="357"/>
      <c r="L169" s="365"/>
      <c r="M169" s="16"/>
      <c r="N169" s="80"/>
      <c r="O169" s="284"/>
      <c r="P169" s="80"/>
      <c r="Q169" s="561"/>
      <c r="R169" s="440"/>
      <c r="S169" s="441">
        <f t="shared" ref="S169" si="26">SUM(N169:R169)</f>
        <v>0</v>
      </c>
      <c r="T169" s="458"/>
      <c r="U169" s="462"/>
      <c r="V169" s="463"/>
      <c r="W169" s="463"/>
      <c r="X169" s="463"/>
    </row>
    <row r="170" spans="1:24" s="456" customFormat="1" ht="12.75">
      <c r="A170" s="1"/>
      <c r="B170" s="1"/>
      <c r="C170" s="155" t="s">
        <v>431</v>
      </c>
      <c r="D170" s="5" t="s">
        <v>302</v>
      </c>
      <c r="E170" s="22">
        <v>1</v>
      </c>
      <c r="F170" s="1080"/>
      <c r="G170" s="22">
        <f t="shared" si="21"/>
        <v>0</v>
      </c>
      <c r="H170" s="16"/>
      <c r="I170" s="355"/>
      <c r="J170" s="356"/>
      <c r="K170" s="357"/>
      <c r="L170" s="365"/>
      <c r="M170" s="16"/>
      <c r="N170" s="80"/>
      <c r="O170" s="284"/>
      <c r="P170" s="80"/>
      <c r="Q170" s="561"/>
      <c r="R170" s="440"/>
      <c r="S170" s="441">
        <f t="shared" si="22"/>
        <v>0</v>
      </c>
      <c r="T170" s="458"/>
      <c r="U170" s="462"/>
      <c r="V170" s="463"/>
      <c r="W170" s="463"/>
      <c r="X170" s="463"/>
    </row>
    <row r="171" spans="1:24" s="456" customFormat="1" ht="12.75">
      <c r="A171" s="1"/>
      <c r="B171" s="1"/>
      <c r="C171" s="155" t="s">
        <v>432</v>
      </c>
      <c r="D171" s="5" t="s">
        <v>302</v>
      </c>
      <c r="E171" s="22">
        <v>5</v>
      </c>
      <c r="F171" s="1080"/>
      <c r="G171" s="22">
        <f t="shared" si="21"/>
        <v>0</v>
      </c>
      <c r="H171" s="16"/>
      <c r="I171" s="355"/>
      <c r="J171" s="356"/>
      <c r="K171" s="357"/>
      <c r="L171" s="365"/>
      <c r="M171" s="16"/>
      <c r="N171" s="80"/>
      <c r="O171" s="284"/>
      <c r="P171" s="80"/>
      <c r="Q171" s="561"/>
      <c r="R171" s="440"/>
      <c r="S171" s="441">
        <f t="shared" si="22"/>
        <v>0</v>
      </c>
      <c r="T171" s="458"/>
      <c r="U171" s="462"/>
      <c r="V171" s="463"/>
      <c r="W171" s="463"/>
      <c r="X171" s="463"/>
    </row>
    <row r="172" spans="1:24" s="458" customFormat="1" ht="24">
      <c r="A172" s="31"/>
      <c r="B172" s="32"/>
      <c r="C172" s="138" t="s">
        <v>433</v>
      </c>
      <c r="D172" s="5" t="s">
        <v>303</v>
      </c>
      <c r="E172" s="38">
        <v>1</v>
      </c>
      <c r="F172" s="1080"/>
      <c r="G172" s="22">
        <f t="shared" ref="G172" si="27">E172*F172</f>
        <v>0</v>
      </c>
      <c r="H172" s="17"/>
      <c r="I172" s="355"/>
      <c r="J172" s="356"/>
      <c r="K172" s="357"/>
      <c r="L172" s="365"/>
      <c r="M172" s="246"/>
      <c r="N172" s="80"/>
      <c r="O172" s="284"/>
      <c r="P172" s="80"/>
      <c r="Q172" s="561"/>
      <c r="R172" s="439"/>
      <c r="S172" s="480">
        <f t="shared" ref="S172" si="28">SUM(N172:R172)</f>
        <v>0</v>
      </c>
    </row>
    <row r="173" spans="1:24" s="488" customFormat="1" ht="24">
      <c r="A173" s="31"/>
      <c r="B173" s="32"/>
      <c r="C173" s="138" t="s">
        <v>464</v>
      </c>
      <c r="D173" s="5" t="s">
        <v>302</v>
      </c>
      <c r="E173" s="38">
        <v>1</v>
      </c>
      <c r="F173" s="1080"/>
      <c r="G173" s="22">
        <f t="shared" ref="G173:G174" si="29">E173*F173</f>
        <v>0</v>
      </c>
      <c r="H173" s="485"/>
      <c r="I173" s="355"/>
      <c r="J173" s="356"/>
      <c r="K173" s="357"/>
      <c r="L173" s="365"/>
      <c r="M173" s="17"/>
      <c r="N173" s="80"/>
      <c r="O173" s="284"/>
      <c r="P173" s="577"/>
      <c r="Q173" s="564"/>
      <c r="R173" s="486"/>
      <c r="S173" s="487">
        <f t="shared" ref="S173:S174" si="30">SUM(N173:R173)</f>
        <v>0</v>
      </c>
    </row>
    <row r="174" spans="1:24" s="488" customFormat="1" ht="36">
      <c r="A174" s="31"/>
      <c r="B174" s="32"/>
      <c r="C174" s="138" t="s">
        <v>465</v>
      </c>
      <c r="D174" s="5" t="s">
        <v>302</v>
      </c>
      <c r="E174" s="38">
        <v>1</v>
      </c>
      <c r="F174" s="1080"/>
      <c r="G174" s="22">
        <f t="shared" si="29"/>
        <v>0</v>
      </c>
      <c r="H174" s="485"/>
      <c r="I174" s="355"/>
      <c r="J174" s="356"/>
      <c r="K174" s="357"/>
      <c r="L174" s="365"/>
      <c r="M174" s="17"/>
      <c r="N174" s="80"/>
      <c r="O174" s="284"/>
      <c r="P174" s="577"/>
      <c r="Q174" s="564"/>
      <c r="R174" s="486"/>
      <c r="S174" s="487">
        <f t="shared" si="30"/>
        <v>0</v>
      </c>
    </row>
    <row r="175" spans="1:24" s="456" customFormat="1" ht="36">
      <c r="A175" s="31"/>
      <c r="B175" s="32"/>
      <c r="C175" s="138" t="s">
        <v>424</v>
      </c>
      <c r="D175" s="5" t="s">
        <v>201</v>
      </c>
      <c r="E175" s="38">
        <v>4</v>
      </c>
      <c r="F175" s="1080"/>
      <c r="G175" s="22">
        <f t="shared" si="21"/>
        <v>0</v>
      </c>
      <c r="H175" s="17"/>
      <c r="I175" s="355"/>
      <c r="J175" s="356"/>
      <c r="K175" s="357"/>
      <c r="L175" s="365"/>
      <c r="M175" s="17"/>
      <c r="N175" s="80"/>
      <c r="O175" s="117"/>
      <c r="P175" s="80"/>
      <c r="Q175" s="561"/>
      <c r="R175" s="440"/>
      <c r="S175" s="441">
        <f t="shared" si="22"/>
        <v>0</v>
      </c>
    </row>
    <row r="176" spans="1:24" s="456" customFormat="1" ht="24">
      <c r="A176" s="31"/>
      <c r="B176" s="32"/>
      <c r="C176" s="138" t="s">
        <v>429</v>
      </c>
      <c r="D176" s="5" t="s">
        <v>302</v>
      </c>
      <c r="E176" s="38">
        <v>1</v>
      </c>
      <c r="F176" s="1080"/>
      <c r="G176" s="22">
        <f t="shared" ref="G176:G179" si="31">E176*F176</f>
        <v>0</v>
      </c>
      <c r="H176" s="17"/>
      <c r="I176" s="355"/>
      <c r="J176" s="356"/>
      <c r="K176" s="357"/>
      <c r="L176" s="365"/>
      <c r="M176" s="17"/>
      <c r="N176" s="80"/>
      <c r="O176" s="284"/>
      <c r="P176" s="80"/>
      <c r="Q176" s="561"/>
      <c r="R176" s="440"/>
      <c r="S176" s="441">
        <f t="shared" ref="S176:S179" si="32">SUM(N176:R176)</f>
        <v>0</v>
      </c>
    </row>
    <row r="177" spans="1:24" s="456" customFormat="1" ht="24">
      <c r="A177" s="31"/>
      <c r="B177" s="32"/>
      <c r="C177" s="138" t="s">
        <v>442</v>
      </c>
      <c r="D177" s="5" t="s">
        <v>302</v>
      </c>
      <c r="E177" s="38">
        <v>1</v>
      </c>
      <c r="F177" s="1080"/>
      <c r="G177" s="22">
        <f t="shared" ref="G177:G178" si="33">E177*F177</f>
        <v>0</v>
      </c>
      <c r="H177" s="17"/>
      <c r="I177" s="355"/>
      <c r="J177" s="356"/>
      <c r="K177" s="357"/>
      <c r="L177" s="365"/>
      <c r="M177" s="17"/>
      <c r="N177" s="80"/>
      <c r="O177" s="284"/>
      <c r="P177" s="80"/>
      <c r="Q177" s="561"/>
      <c r="R177" s="440"/>
      <c r="S177" s="441">
        <f t="shared" ref="S177:S178" si="34">SUM(N177:R177)</f>
        <v>0</v>
      </c>
    </row>
    <row r="178" spans="1:24" s="456" customFormat="1" ht="12.75">
      <c r="A178" s="1"/>
      <c r="B178" s="1"/>
      <c r="C178" s="155" t="s">
        <v>434</v>
      </c>
      <c r="D178" s="5" t="s">
        <v>302</v>
      </c>
      <c r="E178" s="22">
        <v>1</v>
      </c>
      <c r="F178" s="1080"/>
      <c r="G178" s="22">
        <f t="shared" si="33"/>
        <v>0</v>
      </c>
      <c r="H178" s="16"/>
      <c r="I178" s="355"/>
      <c r="J178" s="356"/>
      <c r="K178" s="357"/>
      <c r="L178" s="365"/>
      <c r="M178" s="16"/>
      <c r="N178" s="80"/>
      <c r="O178" s="284"/>
      <c r="P178" s="80"/>
      <c r="Q178" s="561"/>
      <c r="R178" s="440"/>
      <c r="S178" s="441">
        <f t="shared" si="34"/>
        <v>0</v>
      </c>
      <c r="T178" s="458"/>
      <c r="U178" s="462"/>
      <c r="V178" s="463"/>
      <c r="W178" s="463"/>
      <c r="X178" s="463"/>
    </row>
    <row r="179" spans="1:24" s="456" customFormat="1" ht="36">
      <c r="A179" s="31"/>
      <c r="B179" s="32"/>
      <c r="C179" s="138" t="s">
        <v>427</v>
      </c>
      <c r="D179" s="5" t="s">
        <v>302</v>
      </c>
      <c r="E179" s="38">
        <v>1</v>
      </c>
      <c r="F179" s="1080"/>
      <c r="G179" s="22">
        <f t="shared" si="31"/>
        <v>0</v>
      </c>
      <c r="H179" s="485"/>
      <c r="I179" s="355"/>
      <c r="J179" s="356"/>
      <c r="K179" s="357"/>
      <c r="L179" s="365"/>
      <c r="M179" s="17"/>
      <c r="N179" s="80"/>
      <c r="O179" s="284"/>
      <c r="P179" s="577"/>
      <c r="Q179" s="561"/>
      <c r="R179" s="440"/>
      <c r="S179" s="441">
        <f t="shared" si="32"/>
        <v>0</v>
      </c>
    </row>
    <row r="180" spans="1:24" s="456" customFormat="1" ht="36">
      <c r="A180" s="31"/>
      <c r="B180" s="32"/>
      <c r="C180" s="138" t="s">
        <v>428</v>
      </c>
      <c r="D180" s="5" t="s">
        <v>302</v>
      </c>
      <c r="E180" s="38">
        <v>15</v>
      </c>
      <c r="F180" s="1080"/>
      <c r="G180" s="22">
        <f t="shared" ref="G180" si="35">E180*F180</f>
        <v>0</v>
      </c>
      <c r="H180" s="485"/>
      <c r="I180" s="355"/>
      <c r="J180" s="356"/>
      <c r="K180" s="357"/>
      <c r="L180" s="365"/>
      <c r="M180" s="17"/>
      <c r="N180" s="80"/>
      <c r="O180" s="284"/>
      <c r="P180" s="577"/>
      <c r="Q180" s="561"/>
      <c r="R180" s="440"/>
      <c r="S180" s="441">
        <f t="shared" ref="S180" si="36">SUM(N180:R180)</f>
        <v>0</v>
      </c>
    </row>
    <row r="181" spans="1:24" s="39" customFormat="1">
      <c r="A181" s="31"/>
      <c r="B181" s="32"/>
      <c r="C181" s="48"/>
      <c r="D181" s="3"/>
      <c r="E181" s="11"/>
      <c r="F181" s="518"/>
      <c r="G181" s="11"/>
      <c r="H181" s="17"/>
      <c r="I181" s="17"/>
      <c r="J181" s="17"/>
      <c r="K181" s="17"/>
      <c r="L181" s="17"/>
      <c r="N181" s="80"/>
      <c r="O181" s="80"/>
      <c r="P181" s="80"/>
      <c r="Q181" s="80"/>
      <c r="R181" s="80"/>
      <c r="S181" s="149"/>
    </row>
    <row r="182" spans="1:24" s="281" customFormat="1">
      <c r="A182" s="31"/>
      <c r="B182" s="32"/>
      <c r="C182" s="48" t="s">
        <v>65</v>
      </c>
      <c r="D182" s="3"/>
      <c r="E182" s="11"/>
      <c r="F182" s="1082"/>
      <c r="G182" s="11"/>
      <c r="H182" s="17"/>
      <c r="I182" s="17"/>
      <c r="J182" s="17"/>
      <c r="K182" s="17"/>
      <c r="L182" s="17"/>
      <c r="M182" s="246"/>
      <c r="N182" s="246"/>
      <c r="O182" s="39"/>
      <c r="P182" s="39"/>
    </row>
    <row r="183" spans="1:24" s="458" customFormat="1" ht="12.75">
      <c r="A183" s="31"/>
      <c r="B183" s="32"/>
      <c r="C183" s="47" t="s">
        <v>438</v>
      </c>
      <c r="D183" s="5" t="s">
        <v>303</v>
      </c>
      <c r="E183" s="38">
        <v>1</v>
      </c>
      <c r="F183" s="1080"/>
      <c r="G183" s="22">
        <f t="shared" ref="G183" si="37">E183*F183</f>
        <v>0</v>
      </c>
      <c r="H183" s="17"/>
      <c r="I183" s="355"/>
      <c r="J183" s="356"/>
      <c r="K183" s="357"/>
      <c r="L183" s="365"/>
      <c r="M183" s="246"/>
      <c r="N183" s="80"/>
      <c r="O183" s="284"/>
      <c r="P183" s="80"/>
      <c r="Q183" s="561"/>
      <c r="R183" s="439"/>
      <c r="S183" s="480">
        <f t="shared" ref="S183" si="38">SUM(N183:R183)</f>
        <v>0</v>
      </c>
    </row>
    <row r="184" spans="1:24" s="456" customFormat="1" ht="12.75">
      <c r="A184" s="1"/>
      <c r="B184" s="1"/>
      <c r="C184" s="155" t="s">
        <v>377</v>
      </c>
      <c r="D184" s="5" t="s">
        <v>302</v>
      </c>
      <c r="E184" s="22">
        <v>2</v>
      </c>
      <c r="F184" s="1080"/>
      <c r="G184" s="22">
        <f t="shared" ref="G184" si="39">E184*F184</f>
        <v>0</v>
      </c>
      <c r="H184" s="16"/>
      <c r="I184" s="355"/>
      <c r="J184" s="356"/>
      <c r="K184" s="357"/>
      <c r="L184" s="365"/>
      <c r="M184" s="16"/>
      <c r="N184" s="80"/>
      <c r="O184" s="284"/>
      <c r="P184" s="80"/>
      <c r="Q184" s="561"/>
      <c r="R184" s="440"/>
      <c r="S184" s="441">
        <f t="shared" ref="S184" si="40">SUM(N184:R184)</f>
        <v>0</v>
      </c>
      <c r="T184" s="458"/>
      <c r="U184" s="462"/>
      <c r="V184" s="463"/>
      <c r="W184" s="463"/>
      <c r="X184" s="463"/>
    </row>
    <row r="185" spans="1:24" s="456" customFormat="1" ht="12.75">
      <c r="A185" s="1"/>
      <c r="B185" s="1"/>
      <c r="C185" s="155" t="s">
        <v>282</v>
      </c>
      <c r="D185" s="5" t="s">
        <v>302</v>
      </c>
      <c r="E185" s="22">
        <v>4</v>
      </c>
      <c r="F185" s="1080"/>
      <c r="G185" s="22">
        <f t="shared" ref="G185:G201" si="41">E185*F185</f>
        <v>0</v>
      </c>
      <c r="H185" s="16"/>
      <c r="I185" s="355"/>
      <c r="J185" s="356"/>
      <c r="K185" s="357"/>
      <c r="L185" s="365"/>
      <c r="M185" s="16"/>
      <c r="N185" s="80"/>
      <c r="O185" s="284"/>
      <c r="P185" s="80"/>
      <c r="Q185" s="561"/>
      <c r="R185" s="440"/>
      <c r="S185" s="441">
        <f t="shared" ref="S185:S201" si="42">SUM(N185:R185)</f>
        <v>0</v>
      </c>
      <c r="T185" s="458"/>
      <c r="U185" s="462"/>
      <c r="V185" s="463"/>
      <c r="W185" s="463"/>
      <c r="X185" s="463"/>
    </row>
    <row r="186" spans="1:24" s="456" customFormat="1" ht="12.75">
      <c r="A186" s="1"/>
      <c r="B186" s="1"/>
      <c r="C186" s="155" t="s">
        <v>435</v>
      </c>
      <c r="D186" s="5" t="s">
        <v>302</v>
      </c>
      <c r="E186" s="22">
        <v>1</v>
      </c>
      <c r="F186" s="1080"/>
      <c r="G186" s="22">
        <f t="shared" si="41"/>
        <v>0</v>
      </c>
      <c r="H186" s="16"/>
      <c r="I186" s="355"/>
      <c r="J186" s="356"/>
      <c r="K186" s="357"/>
      <c r="L186" s="365"/>
      <c r="M186" s="16"/>
      <c r="N186" s="80"/>
      <c r="O186" s="284"/>
      <c r="P186" s="80"/>
      <c r="Q186" s="561"/>
      <c r="R186" s="440"/>
      <c r="S186" s="441">
        <f t="shared" si="42"/>
        <v>0</v>
      </c>
      <c r="T186" s="458"/>
      <c r="U186" s="462"/>
      <c r="V186" s="463"/>
      <c r="W186" s="463"/>
      <c r="X186" s="463"/>
    </row>
    <row r="187" spans="1:24" s="456" customFormat="1" ht="12.75">
      <c r="A187" s="1"/>
      <c r="B187" s="1"/>
      <c r="C187" s="155" t="s">
        <v>376</v>
      </c>
      <c r="D187" s="5" t="s">
        <v>302</v>
      </c>
      <c r="E187" s="22">
        <v>1</v>
      </c>
      <c r="F187" s="1080"/>
      <c r="G187" s="22">
        <f t="shared" si="41"/>
        <v>0</v>
      </c>
      <c r="H187" s="16"/>
      <c r="I187" s="355"/>
      <c r="J187" s="356"/>
      <c r="K187" s="357"/>
      <c r="L187" s="365"/>
      <c r="M187" s="16"/>
      <c r="N187" s="80"/>
      <c r="O187" s="284"/>
      <c r="P187" s="80"/>
      <c r="Q187" s="561"/>
      <c r="R187" s="440"/>
      <c r="S187" s="441">
        <f t="shared" si="42"/>
        <v>0</v>
      </c>
      <c r="T187" s="458"/>
      <c r="U187" s="462"/>
      <c r="V187" s="463"/>
      <c r="W187" s="463"/>
      <c r="X187" s="463"/>
    </row>
    <row r="188" spans="1:24" s="456" customFormat="1" ht="12.75">
      <c r="A188" s="1"/>
      <c r="B188" s="1"/>
      <c r="C188" s="155" t="s">
        <v>217</v>
      </c>
      <c r="D188" s="5" t="s">
        <v>302</v>
      </c>
      <c r="E188" s="22">
        <v>1</v>
      </c>
      <c r="F188" s="1080"/>
      <c r="G188" s="22">
        <f t="shared" si="41"/>
        <v>0</v>
      </c>
      <c r="H188" s="16"/>
      <c r="I188" s="355"/>
      <c r="J188" s="356"/>
      <c r="K188" s="357"/>
      <c r="L188" s="365"/>
      <c r="M188" s="16"/>
      <c r="N188" s="80"/>
      <c r="O188" s="284"/>
      <c r="P188" s="80"/>
      <c r="Q188" s="561"/>
      <c r="R188" s="440"/>
      <c r="S188" s="441">
        <f t="shared" si="42"/>
        <v>0</v>
      </c>
      <c r="T188" s="458"/>
      <c r="U188" s="462"/>
      <c r="V188" s="463"/>
      <c r="W188" s="463"/>
      <c r="X188" s="463"/>
    </row>
    <row r="189" spans="1:24" s="456" customFormat="1" ht="24">
      <c r="A189" s="1"/>
      <c r="B189" s="1"/>
      <c r="C189" s="297" t="s">
        <v>436</v>
      </c>
      <c r="D189" s="5" t="s">
        <v>302</v>
      </c>
      <c r="E189" s="22">
        <v>2</v>
      </c>
      <c r="F189" s="1080"/>
      <c r="G189" s="22">
        <f t="shared" si="41"/>
        <v>0</v>
      </c>
      <c r="H189" s="16"/>
      <c r="I189" s="355"/>
      <c r="J189" s="356"/>
      <c r="K189" s="357"/>
      <c r="L189" s="365"/>
      <c r="M189" s="16"/>
      <c r="N189" s="80"/>
      <c r="O189" s="284"/>
      <c r="P189" s="80"/>
      <c r="Q189" s="561"/>
      <c r="R189" s="440"/>
      <c r="S189" s="441">
        <f t="shared" si="42"/>
        <v>0</v>
      </c>
      <c r="T189" s="458"/>
      <c r="U189" s="462"/>
      <c r="V189" s="463"/>
      <c r="W189" s="463"/>
      <c r="X189" s="463"/>
    </row>
    <row r="190" spans="1:24" s="456" customFormat="1" ht="24">
      <c r="A190" s="1"/>
      <c r="B190" s="1"/>
      <c r="C190" s="155" t="s">
        <v>437</v>
      </c>
      <c r="D190" s="5" t="s">
        <v>303</v>
      </c>
      <c r="E190" s="22">
        <v>1</v>
      </c>
      <c r="F190" s="1080"/>
      <c r="G190" s="22">
        <f t="shared" si="41"/>
        <v>0</v>
      </c>
      <c r="H190" s="16"/>
      <c r="I190" s="355"/>
      <c r="J190" s="356"/>
      <c r="K190" s="357"/>
      <c r="L190" s="365"/>
      <c r="M190" s="16"/>
      <c r="N190" s="80"/>
      <c r="O190" s="284"/>
      <c r="P190" s="80"/>
      <c r="Q190" s="561"/>
      <c r="R190" s="440"/>
      <c r="S190" s="441">
        <f t="shared" si="42"/>
        <v>0</v>
      </c>
      <c r="T190" s="458"/>
      <c r="U190" s="462"/>
      <c r="V190" s="463"/>
      <c r="W190" s="463"/>
      <c r="X190" s="463"/>
    </row>
    <row r="191" spans="1:24" s="456" customFormat="1" ht="12.75">
      <c r="A191" s="1"/>
      <c r="B191" s="1"/>
      <c r="C191" s="155" t="s">
        <v>431</v>
      </c>
      <c r="D191" s="5" t="s">
        <v>302</v>
      </c>
      <c r="E191" s="22">
        <v>1</v>
      </c>
      <c r="F191" s="1080"/>
      <c r="G191" s="22">
        <f t="shared" ref="G191" si="43">E191*F191</f>
        <v>0</v>
      </c>
      <c r="H191" s="16"/>
      <c r="I191" s="355"/>
      <c r="J191" s="356"/>
      <c r="K191" s="357"/>
      <c r="L191" s="365"/>
      <c r="M191" s="16"/>
      <c r="N191" s="80"/>
      <c r="O191" s="284"/>
      <c r="P191" s="80"/>
      <c r="Q191" s="561"/>
      <c r="R191" s="440"/>
      <c r="S191" s="441">
        <f t="shared" ref="S191" si="44">SUM(N191:R191)</f>
        <v>0</v>
      </c>
      <c r="T191" s="458"/>
      <c r="U191" s="462"/>
      <c r="V191" s="463"/>
      <c r="W191" s="463"/>
      <c r="X191" s="463"/>
    </row>
    <row r="192" spans="1:24" s="456" customFormat="1" ht="12.75">
      <c r="A192" s="1"/>
      <c r="B192" s="1"/>
      <c r="C192" s="155" t="s">
        <v>432</v>
      </c>
      <c r="D192" s="5" t="s">
        <v>302</v>
      </c>
      <c r="E192" s="22">
        <v>5</v>
      </c>
      <c r="F192" s="1080"/>
      <c r="G192" s="22">
        <f t="shared" ref="G192:G193" si="45">E192*F192</f>
        <v>0</v>
      </c>
      <c r="H192" s="16"/>
      <c r="I192" s="355"/>
      <c r="J192" s="356"/>
      <c r="K192" s="357"/>
      <c r="L192" s="365"/>
      <c r="M192" s="16"/>
      <c r="N192" s="80"/>
      <c r="O192" s="284"/>
      <c r="P192" s="80"/>
      <c r="Q192" s="561"/>
      <c r="R192" s="440"/>
      <c r="S192" s="441">
        <f t="shared" ref="S192:S193" si="46">SUM(N192:R192)</f>
        <v>0</v>
      </c>
      <c r="T192" s="458"/>
      <c r="U192" s="462"/>
      <c r="V192" s="463"/>
      <c r="W192" s="463"/>
      <c r="X192" s="463"/>
    </row>
    <row r="193" spans="1:24" s="458" customFormat="1" ht="24">
      <c r="A193" s="31"/>
      <c r="B193" s="32"/>
      <c r="C193" s="138" t="s">
        <v>433</v>
      </c>
      <c r="D193" s="5" t="s">
        <v>303</v>
      </c>
      <c r="E193" s="38">
        <v>1</v>
      </c>
      <c r="F193" s="1080"/>
      <c r="G193" s="22">
        <f t="shared" si="45"/>
        <v>0</v>
      </c>
      <c r="H193" s="17"/>
      <c r="I193" s="355"/>
      <c r="J193" s="356"/>
      <c r="K193" s="357"/>
      <c r="L193" s="365"/>
      <c r="M193" s="246"/>
      <c r="N193" s="80"/>
      <c r="O193" s="284"/>
      <c r="P193" s="80"/>
      <c r="Q193" s="561"/>
      <c r="R193" s="439"/>
      <c r="S193" s="480">
        <f t="shared" si="46"/>
        <v>0</v>
      </c>
    </row>
    <row r="194" spans="1:24" s="488" customFormat="1" ht="24">
      <c r="A194" s="31"/>
      <c r="B194" s="32"/>
      <c r="C194" s="138" t="s">
        <v>464</v>
      </c>
      <c r="D194" s="5" t="s">
        <v>302</v>
      </c>
      <c r="E194" s="38">
        <v>1</v>
      </c>
      <c r="F194" s="1080"/>
      <c r="G194" s="22">
        <f t="shared" si="41"/>
        <v>0</v>
      </c>
      <c r="H194" s="485"/>
      <c r="I194" s="355"/>
      <c r="J194" s="356"/>
      <c r="K194" s="357"/>
      <c r="L194" s="365"/>
      <c r="M194" s="17"/>
      <c r="N194" s="80"/>
      <c r="O194" s="284"/>
      <c r="P194" s="577"/>
      <c r="Q194" s="564"/>
      <c r="R194" s="486"/>
      <c r="S194" s="487">
        <f t="shared" si="42"/>
        <v>0</v>
      </c>
    </row>
    <row r="195" spans="1:24" s="488" customFormat="1" ht="36">
      <c r="A195" s="31"/>
      <c r="B195" s="32"/>
      <c r="C195" s="138" t="s">
        <v>465</v>
      </c>
      <c r="D195" s="5" t="s">
        <v>302</v>
      </c>
      <c r="E195" s="38">
        <v>1</v>
      </c>
      <c r="F195" s="1080"/>
      <c r="G195" s="22">
        <f t="shared" si="41"/>
        <v>0</v>
      </c>
      <c r="H195" s="485"/>
      <c r="I195" s="355"/>
      <c r="J195" s="356"/>
      <c r="K195" s="357"/>
      <c r="L195" s="365"/>
      <c r="M195" s="17"/>
      <c r="N195" s="80"/>
      <c r="O195" s="284"/>
      <c r="P195" s="577"/>
      <c r="Q195" s="564"/>
      <c r="R195" s="486"/>
      <c r="S195" s="487">
        <f t="shared" si="42"/>
        <v>0</v>
      </c>
    </row>
    <row r="196" spans="1:24" s="456" customFormat="1" ht="36">
      <c r="A196" s="31"/>
      <c r="B196" s="32"/>
      <c r="C196" s="138" t="s">
        <v>424</v>
      </c>
      <c r="D196" s="5" t="s">
        <v>201</v>
      </c>
      <c r="E196" s="38">
        <v>4</v>
      </c>
      <c r="F196" s="1080"/>
      <c r="G196" s="22">
        <f t="shared" si="41"/>
        <v>0</v>
      </c>
      <c r="H196" s="17"/>
      <c r="I196" s="355"/>
      <c r="J196" s="356"/>
      <c r="K196" s="357"/>
      <c r="L196" s="365"/>
      <c r="M196" s="17"/>
      <c r="N196" s="80"/>
      <c r="O196" s="117"/>
      <c r="P196" s="80"/>
      <c r="Q196" s="561"/>
      <c r="R196" s="440"/>
      <c r="S196" s="441">
        <f t="shared" si="42"/>
        <v>0</v>
      </c>
    </row>
    <row r="197" spans="1:24" s="456" customFormat="1" ht="24">
      <c r="A197" s="31"/>
      <c r="B197" s="32"/>
      <c r="C197" s="138" t="s">
        <v>429</v>
      </c>
      <c r="D197" s="5" t="s">
        <v>302</v>
      </c>
      <c r="E197" s="38">
        <v>1</v>
      </c>
      <c r="F197" s="1080"/>
      <c r="G197" s="22">
        <f t="shared" si="41"/>
        <v>0</v>
      </c>
      <c r="H197" s="17"/>
      <c r="I197" s="355"/>
      <c r="J197" s="356"/>
      <c r="K197" s="357"/>
      <c r="L197" s="365"/>
      <c r="M197" s="17"/>
      <c r="N197" s="80"/>
      <c r="O197" s="284"/>
      <c r="P197" s="80"/>
      <c r="Q197" s="561"/>
      <c r="R197" s="440"/>
      <c r="S197" s="441">
        <f t="shared" si="42"/>
        <v>0</v>
      </c>
    </row>
    <row r="198" spans="1:24" s="456" customFormat="1" ht="24">
      <c r="A198" s="31"/>
      <c r="B198" s="32"/>
      <c r="C198" s="138" t="s">
        <v>442</v>
      </c>
      <c r="D198" s="5" t="s">
        <v>302</v>
      </c>
      <c r="E198" s="38">
        <v>1</v>
      </c>
      <c r="F198" s="1080"/>
      <c r="G198" s="22">
        <f t="shared" si="41"/>
        <v>0</v>
      </c>
      <c r="H198" s="17"/>
      <c r="I198" s="355"/>
      <c r="J198" s="356"/>
      <c r="K198" s="357"/>
      <c r="L198" s="365"/>
      <c r="M198" s="17"/>
      <c r="N198" s="80"/>
      <c r="O198" s="284"/>
      <c r="P198" s="80"/>
      <c r="Q198" s="561"/>
      <c r="R198" s="440"/>
      <c r="S198" s="441">
        <f t="shared" si="42"/>
        <v>0</v>
      </c>
    </row>
    <row r="199" spans="1:24" s="456" customFormat="1" ht="12.75">
      <c r="A199" s="1"/>
      <c r="B199" s="1"/>
      <c r="C199" s="155" t="s">
        <v>434</v>
      </c>
      <c r="D199" s="5" t="s">
        <v>302</v>
      </c>
      <c r="E199" s="22">
        <v>1</v>
      </c>
      <c r="F199" s="1080"/>
      <c r="G199" s="22">
        <f t="shared" ref="G199" si="47">E199*F199</f>
        <v>0</v>
      </c>
      <c r="H199" s="16"/>
      <c r="I199" s="355"/>
      <c r="J199" s="356"/>
      <c r="K199" s="357"/>
      <c r="L199" s="365"/>
      <c r="M199" s="16"/>
      <c r="N199" s="80"/>
      <c r="O199" s="284"/>
      <c r="P199" s="80"/>
      <c r="Q199" s="561"/>
      <c r="R199" s="440"/>
      <c r="S199" s="441">
        <f t="shared" ref="S199" si="48">SUM(N199:R199)</f>
        <v>0</v>
      </c>
      <c r="T199" s="458"/>
      <c r="U199" s="462"/>
      <c r="V199" s="463"/>
      <c r="W199" s="463"/>
      <c r="X199" s="463"/>
    </row>
    <row r="200" spans="1:24" s="456" customFormat="1" ht="36">
      <c r="A200" s="31"/>
      <c r="B200" s="32"/>
      <c r="C200" s="138" t="s">
        <v>427</v>
      </c>
      <c r="D200" s="5" t="s">
        <v>302</v>
      </c>
      <c r="E200" s="38">
        <v>1</v>
      </c>
      <c r="F200" s="1080"/>
      <c r="G200" s="22">
        <f t="shared" si="41"/>
        <v>0</v>
      </c>
      <c r="H200" s="485"/>
      <c r="I200" s="355"/>
      <c r="J200" s="356"/>
      <c r="K200" s="357"/>
      <c r="L200" s="365"/>
      <c r="M200" s="17"/>
      <c r="N200" s="80"/>
      <c r="O200" s="284"/>
      <c r="P200" s="577"/>
      <c r="Q200" s="561"/>
      <c r="R200" s="440"/>
      <c r="S200" s="441">
        <f t="shared" si="42"/>
        <v>0</v>
      </c>
    </row>
    <row r="201" spans="1:24" s="456" customFormat="1" ht="36">
      <c r="A201" s="31"/>
      <c r="B201" s="32"/>
      <c r="C201" s="138" t="s">
        <v>428</v>
      </c>
      <c r="D201" s="5" t="s">
        <v>302</v>
      </c>
      <c r="E201" s="38">
        <v>15</v>
      </c>
      <c r="F201" s="1080"/>
      <c r="G201" s="22">
        <f t="shared" si="41"/>
        <v>0</v>
      </c>
      <c r="H201" s="485"/>
      <c r="I201" s="355"/>
      <c r="J201" s="356"/>
      <c r="K201" s="357"/>
      <c r="L201" s="365"/>
      <c r="M201" s="17"/>
      <c r="N201" s="80"/>
      <c r="O201" s="284"/>
      <c r="P201" s="577"/>
      <c r="Q201" s="561"/>
      <c r="R201" s="440"/>
      <c r="S201" s="441">
        <f t="shared" si="42"/>
        <v>0</v>
      </c>
    </row>
    <row r="202" spans="1:24">
      <c r="A202" s="31"/>
      <c r="B202" s="32"/>
      <c r="E202" s="11"/>
      <c r="F202" s="1082"/>
      <c r="G202" s="11"/>
      <c r="H202" s="17"/>
      <c r="I202" s="17"/>
      <c r="J202" s="17"/>
      <c r="K202" s="17"/>
      <c r="L202" s="17"/>
      <c r="M202" s="17"/>
      <c r="N202" s="44"/>
    </row>
    <row r="203" spans="1:24" s="416" customFormat="1" ht="36">
      <c r="A203" s="1">
        <v>1</v>
      </c>
      <c r="B203" s="1">
        <v>19</v>
      </c>
      <c r="C203" s="45" t="s">
        <v>384</v>
      </c>
      <c r="D203" s="490"/>
      <c r="E203" s="11"/>
      <c r="F203" s="1082"/>
      <c r="G203" s="11"/>
      <c r="H203" s="412"/>
      <c r="I203" s="383"/>
      <c r="J203" s="383"/>
      <c r="K203" s="383"/>
      <c r="L203" s="383"/>
      <c r="M203" s="383"/>
      <c r="N203" s="383"/>
      <c r="O203" s="383"/>
      <c r="P203" s="383"/>
    </row>
    <row r="204" spans="1:24" s="416" customFormat="1" ht="48">
      <c r="A204" s="1"/>
      <c r="B204" s="1"/>
      <c r="C204" s="50" t="s">
        <v>344</v>
      </c>
      <c r="D204" s="490"/>
      <c r="E204" s="11"/>
      <c r="F204" s="1082"/>
      <c r="G204" s="11"/>
      <c r="H204" s="412"/>
      <c r="I204" s="383"/>
      <c r="J204" s="383"/>
      <c r="K204" s="383"/>
      <c r="L204" s="383"/>
      <c r="M204" s="383"/>
      <c r="N204" s="383"/>
      <c r="O204" s="383"/>
      <c r="P204" s="383"/>
    </row>
    <row r="205" spans="1:24" s="416" customFormat="1" ht="60">
      <c r="A205" s="1"/>
      <c r="B205" s="1"/>
      <c r="C205" s="50" t="s">
        <v>345</v>
      </c>
      <c r="D205" s="490"/>
      <c r="E205" s="11"/>
      <c r="F205" s="1082"/>
      <c r="G205" s="11"/>
      <c r="H205" s="412"/>
      <c r="I205" s="383"/>
      <c r="J205" s="383"/>
      <c r="K205" s="383"/>
      <c r="L205" s="383"/>
      <c r="M205" s="383"/>
      <c r="N205" s="383"/>
      <c r="O205" s="383"/>
      <c r="P205" s="383"/>
    </row>
    <row r="206" spans="1:24" s="416" customFormat="1" ht="24">
      <c r="A206" s="1"/>
      <c r="B206" s="1"/>
      <c r="C206" s="50" t="s">
        <v>33</v>
      </c>
      <c r="D206" s="490"/>
      <c r="E206" s="11"/>
      <c r="F206" s="1082"/>
      <c r="G206" s="11"/>
      <c r="H206" s="412"/>
      <c r="I206" s="383"/>
      <c r="J206" s="430"/>
      <c r="K206" s="430"/>
      <c r="L206" s="430"/>
      <c r="M206" s="383"/>
      <c r="N206" s="430"/>
      <c r="O206" s="383"/>
      <c r="P206" s="383"/>
    </row>
    <row r="207" spans="1:24" s="416" customFormat="1" ht="24">
      <c r="A207" s="31"/>
      <c r="B207" s="32"/>
      <c r="C207" s="50" t="s">
        <v>255</v>
      </c>
      <c r="D207" s="3"/>
      <c r="E207" s="163"/>
      <c r="F207" s="1082"/>
      <c r="G207" s="11"/>
      <c r="H207" s="412"/>
      <c r="I207" s="412"/>
      <c r="J207" s="412"/>
      <c r="K207" s="415"/>
      <c r="L207" s="383"/>
      <c r="M207" s="383"/>
      <c r="N207" s="383"/>
      <c r="O207" s="383"/>
      <c r="P207" s="383"/>
    </row>
    <row r="208" spans="1:24" s="416" customFormat="1">
      <c r="A208" s="31"/>
      <c r="B208" s="32"/>
      <c r="C208" s="48" t="s">
        <v>202</v>
      </c>
      <c r="D208" s="3"/>
      <c r="E208" s="11"/>
      <c r="F208" s="1082"/>
      <c r="G208" s="11"/>
      <c r="H208" s="412"/>
      <c r="I208" s="412"/>
      <c r="J208" s="412"/>
      <c r="K208" s="412"/>
      <c r="L208" s="383"/>
      <c r="M208" s="383"/>
      <c r="N208" s="383"/>
      <c r="O208" s="383"/>
      <c r="P208" s="383"/>
    </row>
    <row r="209" spans="1:20" s="399" customFormat="1" ht="24">
      <c r="A209" s="31"/>
      <c r="B209" s="32"/>
      <c r="C209" s="138" t="s">
        <v>346</v>
      </c>
      <c r="D209" s="5" t="s">
        <v>238</v>
      </c>
      <c r="E209" s="38">
        <v>30</v>
      </c>
      <c r="F209" s="1083"/>
      <c r="G209" s="22">
        <f>E209*F209</f>
        <v>0</v>
      </c>
      <c r="H209" s="390"/>
      <c r="I209" s="383"/>
      <c r="J209" s="413"/>
      <c r="K209" s="413"/>
      <c r="L209" s="413"/>
      <c r="M209" s="413"/>
      <c r="N209" s="413"/>
      <c r="O209" s="413"/>
      <c r="P209" s="414"/>
    </row>
    <row r="210" spans="1:20" s="416" customFormat="1">
      <c r="A210" s="31"/>
      <c r="B210" s="32"/>
      <c r="C210" s="50"/>
      <c r="D210" s="3"/>
      <c r="E210" s="11"/>
      <c r="F210" s="518"/>
      <c r="G210" s="11"/>
      <c r="H210" s="390"/>
      <c r="I210" s="383"/>
      <c r="J210" s="413"/>
      <c r="K210" s="413"/>
      <c r="L210" s="413"/>
      <c r="M210" s="413"/>
      <c r="N210" s="413"/>
      <c r="O210" s="413"/>
      <c r="P210" s="414"/>
    </row>
    <row r="211" spans="1:20" s="416" customFormat="1">
      <c r="A211" s="31"/>
      <c r="B211" s="32"/>
      <c r="C211" s="48" t="s">
        <v>203</v>
      </c>
      <c r="D211" s="3"/>
      <c r="E211" s="11"/>
      <c r="F211" s="1082"/>
      <c r="G211" s="11"/>
      <c r="H211" s="412"/>
      <c r="I211" s="412"/>
      <c r="J211" s="412"/>
      <c r="K211" s="390"/>
      <c r="L211" s="383"/>
      <c r="M211" s="383"/>
      <c r="N211" s="383"/>
      <c r="O211" s="383"/>
      <c r="P211" s="383"/>
    </row>
    <row r="212" spans="1:20" s="399" customFormat="1" ht="24">
      <c r="A212" s="31"/>
      <c r="B212" s="32"/>
      <c r="C212" s="138" t="s">
        <v>346</v>
      </c>
      <c r="D212" s="5" t="s">
        <v>238</v>
      </c>
      <c r="E212" s="38">
        <v>30</v>
      </c>
      <c r="F212" s="1083"/>
      <c r="G212" s="22">
        <f>E212*F212</f>
        <v>0</v>
      </c>
      <c r="H212" s="390"/>
      <c r="I212" s="383"/>
      <c r="J212" s="413"/>
      <c r="K212" s="413"/>
      <c r="L212" s="413"/>
      <c r="M212" s="413"/>
      <c r="N212" s="413"/>
      <c r="O212" s="413"/>
      <c r="P212" s="414"/>
    </row>
    <row r="213" spans="1:20" s="383" customFormat="1">
      <c r="A213" s="411"/>
      <c r="B213" s="387"/>
      <c r="C213" s="392"/>
      <c r="D213" s="391"/>
      <c r="E213" s="390"/>
      <c r="F213" s="1082"/>
      <c r="G213" s="390"/>
      <c r="H213" s="412"/>
      <c r="I213" s="412"/>
      <c r="J213" s="390"/>
    </row>
    <row r="214" spans="1:20" s="170" customFormat="1" ht="24">
      <c r="A214" s="31">
        <v>1</v>
      </c>
      <c r="B214" s="32">
        <v>20</v>
      </c>
      <c r="C214" s="45" t="s">
        <v>222</v>
      </c>
      <c r="D214" s="3"/>
      <c r="E214" s="163"/>
      <c r="F214" s="1082"/>
      <c r="G214" s="11"/>
      <c r="H214" s="17"/>
      <c r="I214" s="17"/>
      <c r="J214" s="17"/>
      <c r="K214" s="17"/>
      <c r="L214" s="17"/>
      <c r="M214" s="17"/>
      <c r="N214" s="517"/>
      <c r="O214" s="2"/>
      <c r="P214" s="2"/>
    </row>
    <row r="215" spans="1:20" s="170" customFormat="1" ht="48">
      <c r="A215" s="31"/>
      <c r="B215" s="32"/>
      <c r="C215" s="50" t="s">
        <v>223</v>
      </c>
      <c r="D215" s="3"/>
      <c r="E215" s="163"/>
      <c r="F215" s="1082"/>
      <c r="G215" s="11"/>
      <c r="H215" s="17"/>
      <c r="I215" s="528"/>
      <c r="J215" s="527"/>
      <c r="K215" s="528"/>
      <c r="L215" s="527"/>
      <c r="M215" s="17"/>
      <c r="N215" s="82"/>
      <c r="O215" s="284"/>
      <c r="P215" s="286"/>
      <c r="Q215" s="189"/>
    </row>
    <row r="216" spans="1:20" s="170" customFormat="1" ht="24">
      <c r="A216" s="31"/>
      <c r="B216" s="32"/>
      <c r="C216" s="50" t="s">
        <v>43</v>
      </c>
      <c r="D216" s="3"/>
      <c r="E216" s="163"/>
      <c r="F216" s="1082"/>
      <c r="G216" s="11"/>
      <c r="H216" s="17"/>
      <c r="I216" s="135"/>
      <c r="J216" s="17"/>
      <c r="K216" s="17"/>
      <c r="L216" s="17"/>
      <c r="M216" s="17"/>
      <c r="N216" s="135"/>
      <c r="O216" s="2"/>
      <c r="P216" s="2"/>
    </row>
    <row r="217" spans="1:20" s="170" customFormat="1" ht="12.75">
      <c r="A217" s="31"/>
      <c r="B217" s="32"/>
      <c r="C217" s="47" t="s">
        <v>462</v>
      </c>
      <c r="D217" s="5" t="s">
        <v>201</v>
      </c>
      <c r="E217" s="38">
        <v>15</v>
      </c>
      <c r="F217" s="1083"/>
      <c r="G217" s="22">
        <f>E217*F217</f>
        <v>0</v>
      </c>
      <c r="H217" s="17"/>
      <c r="I217" s="355"/>
      <c r="J217" s="496"/>
      <c r="K217" s="357"/>
      <c r="L217" s="365"/>
      <c r="M217" s="17"/>
      <c r="N217" s="80"/>
      <c r="O217" s="328"/>
      <c r="P217" s="80"/>
      <c r="Q217" s="559"/>
      <c r="R217" s="181"/>
      <c r="S217" s="182">
        <f>SUM(N217:R217)</f>
        <v>0</v>
      </c>
      <c r="T217" s="252">
        <f>1.05*S217</f>
        <v>0</v>
      </c>
    </row>
    <row r="218" spans="1:20">
      <c r="A218" s="497"/>
      <c r="B218" s="498"/>
      <c r="C218" s="499"/>
      <c r="D218" s="376"/>
      <c r="E218" s="500"/>
      <c r="F218" s="1082"/>
      <c r="G218" s="500"/>
      <c r="H218" s="17"/>
      <c r="I218" s="17"/>
      <c r="J218" s="17"/>
      <c r="K218" s="80"/>
      <c r="L218" s="117"/>
      <c r="M218" s="80"/>
      <c r="N218" s="118"/>
      <c r="O218" s="80"/>
      <c r="P218" s="120"/>
    </row>
    <row r="219" spans="1:20" s="488" customFormat="1" ht="36">
      <c r="A219" s="31">
        <v>1</v>
      </c>
      <c r="B219" s="32">
        <v>21</v>
      </c>
      <c r="C219" s="45" t="s">
        <v>475</v>
      </c>
      <c r="D219" s="3"/>
      <c r="E219" s="163"/>
      <c r="F219" s="1082"/>
      <c r="G219" s="11"/>
      <c r="H219" s="17"/>
      <c r="I219" s="17"/>
      <c r="J219" s="163"/>
      <c r="K219" s="2"/>
      <c r="L219" s="2"/>
      <c r="M219" s="2"/>
      <c r="N219" s="2"/>
      <c r="O219" s="2"/>
      <c r="P219" s="2"/>
    </row>
    <row r="220" spans="1:20" s="488" customFormat="1" ht="72">
      <c r="A220" s="31"/>
      <c r="B220" s="32"/>
      <c r="C220" s="50" t="s">
        <v>96</v>
      </c>
      <c r="D220" s="3"/>
      <c r="E220" s="163"/>
      <c r="F220" s="1082"/>
      <c r="G220" s="11"/>
      <c r="H220" s="17"/>
      <c r="I220" s="17"/>
      <c r="J220" s="163"/>
      <c r="K220" s="2"/>
      <c r="L220" s="2"/>
      <c r="M220" s="2"/>
      <c r="N220" s="2"/>
      <c r="O220" s="2"/>
      <c r="P220" s="2"/>
    </row>
    <row r="221" spans="1:20" s="488" customFormat="1" ht="24">
      <c r="A221" s="31"/>
      <c r="B221" s="32"/>
      <c r="C221" s="50" t="s">
        <v>255</v>
      </c>
      <c r="D221" s="3"/>
      <c r="E221" s="163"/>
      <c r="F221" s="1082"/>
      <c r="G221" s="11"/>
      <c r="H221" s="17"/>
      <c r="I221" s="17"/>
      <c r="J221" s="163"/>
      <c r="K221" s="2"/>
      <c r="L221" s="2"/>
      <c r="M221" s="2"/>
      <c r="N221" s="2"/>
      <c r="O221" s="2"/>
      <c r="P221" s="2"/>
    </row>
    <row r="222" spans="1:20" s="488" customFormat="1">
      <c r="A222" s="31"/>
      <c r="B222" s="32"/>
      <c r="C222" s="48" t="s">
        <v>202</v>
      </c>
      <c r="D222" s="3"/>
      <c r="E222" s="11"/>
      <c r="F222" s="1082"/>
      <c r="G222" s="11"/>
      <c r="H222" s="17"/>
      <c r="I222" s="17"/>
      <c r="J222" s="17"/>
      <c r="K222" s="2"/>
      <c r="L222" s="2"/>
      <c r="M222" s="2"/>
      <c r="N222" s="2"/>
      <c r="O222" s="2"/>
      <c r="P222" s="2"/>
    </row>
    <row r="223" spans="1:20" s="488" customFormat="1" ht="12.75">
      <c r="A223" s="31"/>
      <c r="B223" s="32"/>
      <c r="C223" s="47" t="s">
        <v>462</v>
      </c>
      <c r="D223" s="5" t="s">
        <v>201</v>
      </c>
      <c r="E223" s="38">
        <v>35</v>
      </c>
      <c r="F223" s="1083"/>
      <c r="G223" s="22">
        <f>E223*F223</f>
        <v>0</v>
      </c>
      <c r="H223" s="17"/>
      <c r="I223" s="17"/>
      <c r="J223" s="519"/>
      <c r="K223" s="519"/>
      <c r="L223" s="125"/>
      <c r="M223" s="125"/>
      <c r="N223" s="125"/>
      <c r="O223" s="125"/>
      <c r="P223" s="126"/>
    </row>
    <row r="224" spans="1:20" s="170" customFormat="1">
      <c r="A224" s="31"/>
      <c r="B224" s="32"/>
      <c r="C224" s="50"/>
      <c r="D224" s="3"/>
      <c r="E224" s="11"/>
      <c r="F224" s="518"/>
      <c r="G224" s="12"/>
      <c r="H224" s="11"/>
      <c r="I224" s="11"/>
      <c r="J224" s="11"/>
      <c r="K224" s="11"/>
      <c r="L224" s="11"/>
      <c r="M224" s="2"/>
      <c r="N224" s="80"/>
      <c r="O224" s="117"/>
      <c r="P224" s="80"/>
      <c r="Q224" s="188"/>
      <c r="R224" s="192"/>
      <c r="S224" s="183"/>
    </row>
    <row r="225" spans="1:20" s="170" customFormat="1" ht="24">
      <c r="A225" s="31">
        <v>1</v>
      </c>
      <c r="B225" s="32">
        <v>22</v>
      </c>
      <c r="C225" s="45" t="s">
        <v>69</v>
      </c>
      <c r="D225" s="3"/>
      <c r="E225" s="163"/>
      <c r="F225" s="1082"/>
      <c r="G225" s="11"/>
      <c r="H225" s="17"/>
      <c r="I225" s="17"/>
      <c r="J225" s="17"/>
      <c r="K225" s="17"/>
      <c r="L225" s="17"/>
      <c r="M225" s="17"/>
      <c r="N225" s="517"/>
      <c r="O225" s="2"/>
      <c r="P225" s="2"/>
    </row>
    <row r="226" spans="1:20" s="170" customFormat="1" ht="60">
      <c r="A226" s="31"/>
      <c r="B226" s="32"/>
      <c r="C226" s="50" t="s">
        <v>37</v>
      </c>
      <c r="D226" s="3"/>
      <c r="E226" s="163"/>
      <c r="F226" s="1082"/>
      <c r="G226" s="345"/>
      <c r="H226" s="17"/>
      <c r="I226" s="528"/>
      <c r="J226" s="527"/>
      <c r="K226" s="528"/>
      <c r="L226" s="527"/>
      <c r="M226" s="17"/>
      <c r="N226" s="82"/>
      <c r="O226" s="284"/>
      <c r="P226" s="286"/>
      <c r="Q226" s="189"/>
    </row>
    <row r="227" spans="1:20" s="170" customFormat="1" ht="36">
      <c r="A227" s="31"/>
      <c r="B227" s="32"/>
      <c r="C227" s="50" t="s">
        <v>38</v>
      </c>
      <c r="D227" s="3"/>
      <c r="E227" s="162"/>
      <c r="F227" s="1082"/>
      <c r="G227" s="11"/>
      <c r="H227" s="17"/>
      <c r="I227" s="17"/>
      <c r="J227" s="17"/>
      <c r="K227" s="17"/>
      <c r="L227" s="17"/>
      <c r="M227" s="17"/>
      <c r="N227" s="82"/>
      <c r="O227" s="284"/>
      <c r="P227" s="286"/>
      <c r="Q227" s="189"/>
    </row>
    <row r="228" spans="1:20" s="170" customFormat="1" ht="24">
      <c r="A228" s="31"/>
      <c r="B228" s="32"/>
      <c r="C228" s="50" t="s">
        <v>221</v>
      </c>
      <c r="D228" s="3"/>
      <c r="E228" s="163"/>
      <c r="F228" s="1082"/>
      <c r="G228" s="11"/>
      <c r="H228" s="17"/>
      <c r="I228" s="135"/>
      <c r="J228" s="17"/>
      <c r="K228" s="17"/>
      <c r="L228" s="17"/>
      <c r="M228" s="17"/>
      <c r="N228" s="517"/>
      <c r="O228" s="2"/>
      <c r="P228" s="2"/>
    </row>
    <row r="229" spans="1:20" s="201" customFormat="1" ht="12.75">
      <c r="A229" s="31"/>
      <c r="B229" s="32"/>
      <c r="C229" s="47" t="s">
        <v>463</v>
      </c>
      <c r="D229" s="5" t="s">
        <v>201</v>
      </c>
      <c r="E229" s="38">
        <v>420</v>
      </c>
      <c r="F229" s="1083"/>
      <c r="G229" s="22">
        <f>E229*F229</f>
        <v>0</v>
      </c>
      <c r="H229" s="17"/>
      <c r="I229" s="355"/>
      <c r="J229" s="496"/>
      <c r="K229" s="357"/>
      <c r="L229" s="365"/>
      <c r="M229" s="17"/>
      <c r="N229" s="80"/>
      <c r="O229" s="328"/>
      <c r="P229" s="80"/>
      <c r="Q229" s="562"/>
      <c r="R229" s="233"/>
      <c r="S229" s="234">
        <f>SUM(N229:R229)</f>
        <v>0</v>
      </c>
      <c r="T229" s="225">
        <f>1.05*S229</f>
        <v>0</v>
      </c>
    </row>
    <row r="230" spans="1:20" s="383" customFormat="1">
      <c r="A230" s="411"/>
      <c r="B230" s="387"/>
      <c r="C230" s="392"/>
      <c r="D230" s="391"/>
      <c r="E230" s="390"/>
      <c r="F230" s="518"/>
      <c r="G230" s="390"/>
      <c r="H230" s="412"/>
      <c r="I230" s="412"/>
      <c r="J230" s="413"/>
      <c r="K230" s="413"/>
      <c r="L230" s="413"/>
      <c r="M230" s="413"/>
      <c r="N230" s="413"/>
      <c r="O230" s="413"/>
      <c r="P230" s="414"/>
    </row>
    <row r="231" spans="1:20" s="416" customFormat="1" ht="24">
      <c r="A231" s="31">
        <v>1</v>
      </c>
      <c r="B231" s="32">
        <v>23</v>
      </c>
      <c r="C231" s="45" t="s">
        <v>347</v>
      </c>
      <c r="D231" s="3"/>
      <c r="E231" s="163"/>
      <c r="F231" s="1082"/>
      <c r="G231" s="11"/>
      <c r="H231" s="412"/>
      <c r="I231" s="412"/>
      <c r="J231" s="415"/>
      <c r="K231" s="383"/>
      <c r="L231" s="383"/>
      <c r="M231" s="383"/>
      <c r="N231" s="383"/>
      <c r="O231" s="383"/>
      <c r="P231" s="383"/>
    </row>
    <row r="232" spans="1:20" s="416" customFormat="1" ht="72">
      <c r="A232" s="31"/>
      <c r="B232" s="32"/>
      <c r="C232" s="50" t="s">
        <v>481</v>
      </c>
      <c r="D232" s="3"/>
      <c r="E232" s="163"/>
      <c r="F232" s="1082"/>
      <c r="G232" s="11"/>
      <c r="H232" s="412"/>
      <c r="I232" s="412"/>
      <c r="J232" s="415"/>
      <c r="K232" s="383"/>
      <c r="L232" s="383"/>
      <c r="M232" s="383"/>
      <c r="N232" s="383"/>
      <c r="O232" s="383"/>
      <c r="P232" s="383"/>
    </row>
    <row r="233" spans="1:20" s="416" customFormat="1" ht="24">
      <c r="A233" s="31"/>
      <c r="B233" s="32"/>
      <c r="C233" s="50" t="s">
        <v>115</v>
      </c>
      <c r="D233" s="3"/>
      <c r="E233" s="163"/>
      <c r="F233" s="1082"/>
      <c r="G233" s="11"/>
      <c r="H233" s="412"/>
      <c r="I233" s="412"/>
      <c r="J233" s="415"/>
      <c r="K233" s="383"/>
      <c r="L233" s="383"/>
      <c r="M233" s="383"/>
      <c r="N233" s="383"/>
      <c r="O233" s="383"/>
      <c r="P233" s="383"/>
    </row>
    <row r="234" spans="1:20" s="456" customFormat="1" ht="24">
      <c r="A234" s="1"/>
      <c r="B234" s="1"/>
      <c r="C234" s="138" t="s">
        <v>383</v>
      </c>
      <c r="D234" s="5" t="s">
        <v>302</v>
      </c>
      <c r="E234" s="38">
        <v>2</v>
      </c>
      <c r="F234" s="1083"/>
      <c r="G234" s="22">
        <f>E234*F234</f>
        <v>0</v>
      </c>
      <c r="H234" s="25"/>
      <c r="I234" s="25"/>
      <c r="J234" s="80"/>
      <c r="K234" s="328"/>
      <c r="L234" s="80"/>
      <c r="M234" s="2"/>
      <c r="N234" s="80"/>
      <c r="O234" s="80"/>
      <c r="P234" s="121"/>
    </row>
    <row r="235" spans="1:20" s="456" customFormat="1" ht="24">
      <c r="A235" s="1"/>
      <c r="B235" s="1"/>
      <c r="C235" s="138" t="s">
        <v>396</v>
      </c>
      <c r="D235" s="5" t="s">
        <v>302</v>
      </c>
      <c r="E235" s="38">
        <v>7</v>
      </c>
      <c r="F235" s="1083"/>
      <c r="G235" s="22">
        <f>E235*F235</f>
        <v>0</v>
      </c>
      <c r="H235" s="25"/>
      <c r="I235" s="25"/>
      <c r="J235" s="80"/>
      <c r="K235" s="328"/>
      <c r="L235" s="80"/>
      <c r="M235" s="2"/>
      <c r="N235" s="80"/>
      <c r="O235" s="80"/>
      <c r="P235" s="121"/>
    </row>
    <row r="236" spans="1:20" s="456" customFormat="1" ht="24">
      <c r="A236" s="1"/>
      <c r="B236" s="1"/>
      <c r="C236" s="138" t="s">
        <v>386</v>
      </c>
      <c r="D236" s="5" t="s">
        <v>302</v>
      </c>
      <c r="E236" s="38">
        <v>7</v>
      </c>
      <c r="F236" s="1083"/>
      <c r="G236" s="22">
        <f>E236*F236</f>
        <v>0</v>
      </c>
      <c r="H236" s="25"/>
      <c r="I236" s="25"/>
      <c r="J236" s="80"/>
      <c r="K236" s="328"/>
      <c r="L236" s="80"/>
      <c r="M236" s="2"/>
      <c r="N236" s="80"/>
      <c r="O236" s="80"/>
      <c r="P236" s="121"/>
    </row>
    <row r="237" spans="1:20" s="456" customFormat="1" ht="24">
      <c r="A237" s="1"/>
      <c r="B237" s="1"/>
      <c r="C237" s="138" t="s">
        <v>395</v>
      </c>
      <c r="D237" s="5" t="s">
        <v>302</v>
      </c>
      <c r="E237" s="38">
        <v>4</v>
      </c>
      <c r="F237" s="1083"/>
      <c r="G237" s="22">
        <f>E237*F237</f>
        <v>0</v>
      </c>
      <c r="H237" s="25"/>
      <c r="I237" s="25"/>
      <c r="J237" s="80"/>
      <c r="K237" s="328"/>
      <c r="L237" s="80"/>
      <c r="M237" s="2"/>
      <c r="N237" s="80"/>
      <c r="O237" s="80"/>
      <c r="P237" s="121"/>
    </row>
    <row r="238" spans="1:20" s="383" customFormat="1">
      <c r="A238" s="31"/>
      <c r="B238" s="32"/>
      <c r="C238" s="48"/>
      <c r="D238" s="3"/>
      <c r="E238" s="11"/>
      <c r="F238" s="518"/>
      <c r="G238" s="11"/>
      <c r="H238" s="412"/>
      <c r="I238" s="412"/>
      <c r="J238" s="413"/>
      <c r="K238" s="413"/>
      <c r="L238" s="413"/>
      <c r="M238" s="413"/>
      <c r="N238" s="413"/>
      <c r="O238" s="413"/>
      <c r="P238" s="414"/>
    </row>
    <row r="239" spans="1:20" s="399" customFormat="1" ht="24">
      <c r="A239" s="31"/>
      <c r="B239" s="32"/>
      <c r="C239" s="47" t="s">
        <v>387</v>
      </c>
      <c r="D239" s="5" t="s">
        <v>302</v>
      </c>
      <c r="E239" s="38">
        <v>3</v>
      </c>
      <c r="F239" s="1083"/>
      <c r="G239" s="22">
        <f>E239*F239</f>
        <v>0</v>
      </c>
      <c r="H239" s="412"/>
      <c r="I239" s="412"/>
      <c r="J239" s="413"/>
      <c r="K239" s="328"/>
      <c r="L239" s="413"/>
      <c r="M239" s="413"/>
      <c r="N239" s="413"/>
      <c r="O239" s="413"/>
      <c r="P239" s="414"/>
    </row>
    <row r="240" spans="1:20" s="399" customFormat="1" ht="24">
      <c r="A240" s="31"/>
      <c r="B240" s="32"/>
      <c r="C240" s="47" t="s">
        <v>394</v>
      </c>
      <c r="D240" s="5" t="s">
        <v>302</v>
      </c>
      <c r="E240" s="38">
        <v>2</v>
      </c>
      <c r="F240" s="1083"/>
      <c r="G240" s="22">
        <f>E240*F240</f>
        <v>0</v>
      </c>
      <c r="H240" s="412"/>
      <c r="I240" s="412"/>
      <c r="J240" s="413"/>
      <c r="K240" s="328"/>
      <c r="L240" s="413"/>
      <c r="M240" s="413"/>
      <c r="N240" s="413"/>
      <c r="O240" s="413"/>
      <c r="P240" s="414"/>
    </row>
    <row r="241" spans="1:16" s="399" customFormat="1" ht="24">
      <c r="A241" s="31"/>
      <c r="B241" s="32"/>
      <c r="C241" s="47" t="s">
        <v>388</v>
      </c>
      <c r="D241" s="5" t="s">
        <v>302</v>
      </c>
      <c r="E241" s="38">
        <v>1</v>
      </c>
      <c r="F241" s="1083"/>
      <c r="G241" s="22">
        <f>E241*F241</f>
        <v>0</v>
      </c>
      <c r="H241" s="412"/>
      <c r="I241" s="412"/>
      <c r="J241" s="413"/>
      <c r="K241" s="413"/>
      <c r="L241" s="413"/>
      <c r="M241" s="413"/>
      <c r="N241" s="413"/>
      <c r="O241" s="413"/>
      <c r="P241" s="414"/>
    </row>
    <row r="242" spans="1:16" s="399" customFormat="1" ht="24">
      <c r="A242" s="31"/>
      <c r="B242" s="32"/>
      <c r="C242" s="47" t="s">
        <v>393</v>
      </c>
      <c r="D242" s="5" t="s">
        <v>302</v>
      </c>
      <c r="E242" s="38">
        <v>2</v>
      </c>
      <c r="F242" s="1083"/>
      <c r="G242" s="22">
        <f>E242*F242</f>
        <v>0</v>
      </c>
      <c r="H242" s="412"/>
      <c r="I242" s="412"/>
      <c r="J242" s="413"/>
      <c r="K242" s="413"/>
      <c r="L242" s="413"/>
      <c r="M242" s="413"/>
      <c r="N242" s="413"/>
      <c r="O242" s="413"/>
      <c r="P242" s="414"/>
    </row>
    <row r="243" spans="1:16" s="383" customFormat="1">
      <c r="A243" s="31"/>
      <c r="B243" s="32"/>
      <c r="C243" s="48"/>
      <c r="D243" s="3"/>
      <c r="E243" s="11"/>
      <c r="F243" s="518"/>
      <c r="G243" s="11"/>
      <c r="H243" s="412"/>
      <c r="I243" s="412"/>
      <c r="J243" s="413"/>
      <c r="K243" s="413"/>
      <c r="L243" s="413"/>
      <c r="M243" s="413"/>
      <c r="N243" s="413"/>
      <c r="O243" s="413"/>
      <c r="P243" s="414"/>
    </row>
    <row r="244" spans="1:16" s="399" customFormat="1" ht="24">
      <c r="A244" s="31"/>
      <c r="B244" s="32"/>
      <c r="C244" s="47" t="s">
        <v>389</v>
      </c>
      <c r="D244" s="5" t="s">
        <v>302</v>
      </c>
      <c r="E244" s="38">
        <v>3</v>
      </c>
      <c r="F244" s="1083"/>
      <c r="G244" s="22">
        <f>E244*F244</f>
        <v>0</v>
      </c>
      <c r="H244" s="412"/>
      <c r="I244" s="412"/>
      <c r="J244" s="413"/>
      <c r="K244" s="413"/>
      <c r="L244" s="413"/>
      <c r="M244" s="413"/>
      <c r="N244" s="413"/>
      <c r="O244" s="413"/>
      <c r="P244" s="414"/>
    </row>
    <row r="245" spans="1:16" s="399" customFormat="1" ht="24">
      <c r="A245" s="31"/>
      <c r="B245" s="32"/>
      <c r="C245" s="47" t="s">
        <v>390</v>
      </c>
      <c r="D245" s="5" t="s">
        <v>302</v>
      </c>
      <c r="E245" s="38">
        <v>1</v>
      </c>
      <c r="F245" s="1083"/>
      <c r="G245" s="22">
        <f>E245*F245</f>
        <v>0</v>
      </c>
      <c r="H245" s="412"/>
      <c r="I245" s="412"/>
      <c r="J245" s="413"/>
      <c r="K245" s="413"/>
      <c r="L245" s="413"/>
      <c r="M245" s="413"/>
      <c r="N245" s="413"/>
      <c r="O245" s="413"/>
      <c r="P245" s="414"/>
    </row>
    <row r="246" spans="1:16" s="399" customFormat="1" ht="24">
      <c r="A246" s="31"/>
      <c r="B246" s="32"/>
      <c r="C246" s="47" t="s">
        <v>391</v>
      </c>
      <c r="D246" s="5" t="s">
        <v>302</v>
      </c>
      <c r="E246" s="38">
        <v>2</v>
      </c>
      <c r="F246" s="1083"/>
      <c r="G246" s="22">
        <f>E246*F246</f>
        <v>0</v>
      </c>
      <c r="H246" s="412"/>
      <c r="I246" s="412"/>
      <c r="J246" s="413"/>
      <c r="K246" s="413"/>
      <c r="L246" s="413"/>
      <c r="M246" s="413"/>
      <c r="N246" s="413"/>
      <c r="O246" s="413"/>
      <c r="P246" s="414"/>
    </row>
    <row r="247" spans="1:16" s="399" customFormat="1" ht="24">
      <c r="A247" s="31"/>
      <c r="B247" s="32"/>
      <c r="C247" s="47" t="s">
        <v>392</v>
      </c>
      <c r="D247" s="5" t="s">
        <v>302</v>
      </c>
      <c r="E247" s="38">
        <v>1</v>
      </c>
      <c r="F247" s="1083"/>
      <c r="G247" s="22">
        <f>E247*F247</f>
        <v>0</v>
      </c>
      <c r="H247" s="412"/>
      <c r="I247" s="412"/>
      <c r="J247" s="413"/>
      <c r="K247" s="413"/>
      <c r="L247" s="413"/>
      <c r="M247" s="413"/>
      <c r="N247" s="413"/>
      <c r="O247" s="413"/>
      <c r="P247" s="414"/>
    </row>
    <row r="248" spans="1:16" s="416" customFormat="1">
      <c r="A248" s="411"/>
      <c r="B248" s="387"/>
      <c r="C248" s="392"/>
      <c r="D248" s="391"/>
      <c r="E248" s="390"/>
      <c r="F248" s="1091"/>
      <c r="G248" s="390"/>
      <c r="H248" s="412"/>
      <c r="I248" s="412"/>
      <c r="J248" s="412"/>
      <c r="K248" s="383"/>
      <c r="L248" s="383"/>
      <c r="M248" s="383"/>
      <c r="N248" s="383"/>
      <c r="O248" s="383"/>
      <c r="P248" s="383"/>
    </row>
    <row r="249" spans="1:16" s="383" customFormat="1">
      <c r="A249" s="411"/>
      <c r="B249" s="387"/>
      <c r="C249" s="392"/>
      <c r="D249" s="391"/>
      <c r="E249" s="390"/>
      <c r="F249" s="1091"/>
      <c r="G249" s="390"/>
      <c r="H249" s="412"/>
      <c r="I249" s="412"/>
      <c r="J249" s="413"/>
      <c r="K249" s="413"/>
      <c r="L249" s="413"/>
      <c r="M249" s="413"/>
      <c r="N249" s="413"/>
      <c r="O249" s="413"/>
      <c r="P249" s="414"/>
    </row>
    <row r="250" spans="1:16" s="416" customFormat="1" ht="24">
      <c r="A250" s="31">
        <v>1</v>
      </c>
      <c r="B250" s="32">
        <v>24</v>
      </c>
      <c r="C250" s="45" t="s">
        <v>426</v>
      </c>
      <c r="D250" s="3"/>
      <c r="E250" s="163"/>
      <c r="F250" s="1082"/>
      <c r="G250" s="11"/>
      <c r="H250" s="412"/>
      <c r="I250" s="412"/>
      <c r="J250" s="415"/>
      <c r="K250" s="383"/>
      <c r="L250" s="383"/>
      <c r="M250" s="383"/>
      <c r="N250" s="383"/>
      <c r="O250" s="383"/>
      <c r="P250" s="383"/>
    </row>
    <row r="251" spans="1:16" s="416" customFormat="1" ht="84">
      <c r="A251" s="31"/>
      <c r="B251" s="32"/>
      <c r="C251" s="50" t="s">
        <v>351</v>
      </c>
      <c r="D251" s="3"/>
      <c r="E251" s="2"/>
      <c r="F251" s="1082"/>
      <c r="G251" s="11"/>
      <c r="H251" s="412"/>
      <c r="I251" s="412"/>
      <c r="J251" s="415"/>
      <c r="K251" s="430"/>
      <c r="L251" s="430"/>
      <c r="M251" s="430"/>
      <c r="N251" s="383"/>
      <c r="O251" s="383"/>
      <c r="P251" s="383"/>
    </row>
    <row r="252" spans="1:16" s="416" customFormat="1">
      <c r="A252" s="31"/>
      <c r="B252" s="32"/>
      <c r="C252" s="50" t="s">
        <v>349</v>
      </c>
      <c r="D252" s="3"/>
      <c r="E252" s="163"/>
      <c r="F252" s="1082"/>
      <c r="G252" s="11"/>
      <c r="H252" s="412"/>
      <c r="I252" s="412"/>
      <c r="J252" s="415"/>
      <c r="K252" s="383"/>
      <c r="L252" s="383"/>
      <c r="M252" s="383"/>
      <c r="N252" s="383"/>
      <c r="O252" s="383"/>
      <c r="P252" s="383"/>
    </row>
    <row r="253" spans="1:16" s="416" customFormat="1">
      <c r="A253" s="31"/>
      <c r="B253" s="32"/>
      <c r="C253" s="48" t="s">
        <v>350</v>
      </c>
      <c r="D253" s="3"/>
      <c r="E253" s="11"/>
      <c r="F253" s="1082"/>
      <c r="G253" s="11"/>
      <c r="H253" s="412"/>
      <c r="I253" s="412"/>
      <c r="J253" s="412"/>
      <c r="K253" s="383"/>
      <c r="L253" s="383"/>
      <c r="M253" s="383"/>
      <c r="N253" s="383"/>
      <c r="O253" s="383"/>
      <c r="P253" s="383"/>
    </row>
    <row r="254" spans="1:16" s="170" customFormat="1" ht="60">
      <c r="A254" s="1"/>
      <c r="B254" s="1"/>
      <c r="C254" s="138" t="s">
        <v>425</v>
      </c>
      <c r="D254" s="5" t="s">
        <v>303</v>
      </c>
      <c r="E254" s="38">
        <v>1</v>
      </c>
      <c r="F254" s="1083"/>
      <c r="G254" s="22">
        <f>E254*F254</f>
        <v>0</v>
      </c>
      <c r="H254" s="25"/>
      <c r="I254" s="25"/>
      <c r="J254" s="80"/>
      <c r="K254" s="328"/>
      <c r="L254" s="80"/>
      <c r="M254" s="2"/>
      <c r="N254" s="80"/>
      <c r="O254" s="80"/>
      <c r="P254" s="121"/>
    </row>
    <row r="255" spans="1:16" s="416" customFormat="1">
      <c r="A255" s="411"/>
      <c r="B255" s="387"/>
      <c r="C255" s="392"/>
      <c r="D255" s="391"/>
      <c r="E255" s="390"/>
      <c r="F255" s="518"/>
      <c r="G255" s="390"/>
      <c r="H255" s="412"/>
      <c r="I255" s="412"/>
      <c r="J255" s="412"/>
      <c r="K255" s="383"/>
      <c r="L255" s="383"/>
      <c r="M255" s="383"/>
      <c r="N255" s="383"/>
      <c r="O255" s="383"/>
      <c r="P255" s="383"/>
    </row>
    <row r="256" spans="1:16" s="416" customFormat="1">
      <c r="A256" s="31"/>
      <c r="B256" s="32"/>
      <c r="C256" s="48" t="s">
        <v>220</v>
      </c>
      <c r="D256" s="3"/>
      <c r="E256" s="11"/>
      <c r="F256" s="518"/>
      <c r="G256" s="11"/>
      <c r="H256" s="412"/>
      <c r="I256" s="412"/>
      <c r="J256" s="412"/>
      <c r="K256" s="383"/>
      <c r="L256" s="383"/>
      <c r="M256" s="383"/>
      <c r="N256" s="383"/>
      <c r="O256" s="383"/>
      <c r="P256" s="383"/>
    </row>
    <row r="257" spans="1:20" s="416" customFormat="1" ht="60">
      <c r="A257" s="1"/>
      <c r="B257" s="1"/>
      <c r="C257" s="138" t="s">
        <v>425</v>
      </c>
      <c r="D257" s="5" t="s">
        <v>303</v>
      </c>
      <c r="E257" s="38">
        <v>1</v>
      </c>
      <c r="F257" s="1083"/>
      <c r="G257" s="22">
        <f>E257*F257</f>
        <v>0</v>
      </c>
      <c r="H257" s="420"/>
      <c r="I257" s="420"/>
      <c r="J257" s="413"/>
      <c r="K257" s="413"/>
      <c r="L257" s="413"/>
      <c r="M257" s="383"/>
      <c r="N257" s="413"/>
      <c r="O257" s="413"/>
      <c r="P257" s="414"/>
    </row>
    <row r="258" spans="1:20" s="170" customFormat="1">
      <c r="A258" s="31"/>
      <c r="B258" s="32"/>
      <c r="C258" s="50"/>
      <c r="D258" s="3"/>
      <c r="E258" s="11"/>
      <c r="F258" s="518"/>
      <c r="G258" s="12"/>
      <c r="H258" s="11"/>
      <c r="I258" s="11"/>
      <c r="J258" s="11"/>
      <c r="K258" s="11"/>
      <c r="L258" s="11"/>
      <c r="M258" s="2"/>
      <c r="N258" s="80"/>
      <c r="O258" s="117"/>
      <c r="P258" s="80"/>
      <c r="Q258" s="188"/>
      <c r="R258" s="192"/>
      <c r="S258" s="183"/>
    </row>
    <row r="259" spans="1:20" s="170" customFormat="1" ht="36">
      <c r="A259" s="1">
        <v>1</v>
      </c>
      <c r="B259" s="1">
        <v>25</v>
      </c>
      <c r="C259" s="45" t="s">
        <v>244</v>
      </c>
      <c r="D259" s="3"/>
      <c r="E259" s="205"/>
      <c r="F259" s="1087"/>
      <c r="G259" s="205"/>
      <c r="H259" s="2"/>
      <c r="I259" s="2"/>
      <c r="J259" s="2"/>
      <c r="K259" s="2"/>
      <c r="L259" s="2"/>
      <c r="M259" s="2"/>
      <c r="N259" s="82"/>
      <c r="O259" s="284"/>
      <c r="P259" s="286"/>
      <c r="Q259" s="189"/>
    </row>
    <row r="260" spans="1:20" s="170" customFormat="1" ht="96">
      <c r="A260" s="1"/>
      <c r="B260" s="1"/>
      <c r="C260" s="50" t="s">
        <v>243</v>
      </c>
      <c r="D260" s="3"/>
      <c r="E260" s="205"/>
      <c r="F260" s="1087"/>
      <c r="G260" s="205"/>
      <c r="H260" s="2"/>
      <c r="I260" s="2"/>
      <c r="J260" s="2"/>
      <c r="K260" s="2"/>
      <c r="L260" s="2"/>
      <c r="M260" s="2"/>
      <c r="N260" s="82"/>
      <c r="O260" s="284"/>
      <c r="P260" s="286"/>
    </row>
    <row r="261" spans="1:20" s="170" customFormat="1" ht="72">
      <c r="A261" s="1"/>
      <c r="B261" s="1"/>
      <c r="C261" s="50" t="s">
        <v>150</v>
      </c>
      <c r="D261" s="3"/>
      <c r="E261" s="205"/>
      <c r="F261" s="1087"/>
      <c r="G261" s="205"/>
      <c r="H261" s="2"/>
      <c r="I261" s="528"/>
      <c r="J261" s="527"/>
      <c r="K261" s="528"/>
      <c r="L261" s="527"/>
      <c r="M261" s="2"/>
      <c r="N261" s="2"/>
      <c r="O261" s="2"/>
      <c r="P261" s="2"/>
    </row>
    <row r="262" spans="1:20" s="170" customFormat="1" ht="36">
      <c r="A262" s="1"/>
      <c r="B262" s="1"/>
      <c r="C262" s="50" t="s">
        <v>23</v>
      </c>
      <c r="D262" s="3"/>
      <c r="E262" s="205"/>
      <c r="F262" s="1087"/>
      <c r="G262" s="205"/>
      <c r="H262" s="2"/>
      <c r="I262" s="2"/>
      <c r="J262" s="2"/>
      <c r="K262" s="2"/>
      <c r="L262" s="2"/>
      <c r="M262" s="2"/>
      <c r="N262" s="2"/>
      <c r="O262" s="2"/>
      <c r="P262" s="2"/>
    </row>
    <row r="263" spans="1:20" s="170" customFormat="1" ht="12.75">
      <c r="A263" s="1"/>
      <c r="B263" s="1"/>
      <c r="C263" s="49"/>
      <c r="D263" s="137" t="s">
        <v>303</v>
      </c>
      <c r="E263" s="22">
        <v>1</v>
      </c>
      <c r="F263" s="1080"/>
      <c r="G263" s="22">
        <f>E263*F263</f>
        <v>0</v>
      </c>
      <c r="H263" s="16"/>
      <c r="I263" s="355"/>
      <c r="J263" s="356"/>
      <c r="K263" s="357"/>
      <c r="L263" s="365"/>
      <c r="M263" s="16"/>
      <c r="N263" s="80"/>
      <c r="O263" s="117"/>
      <c r="P263" s="80"/>
      <c r="Q263" s="559"/>
      <c r="R263" s="181"/>
      <c r="S263" s="182">
        <f>SUM(N263:R263)</f>
        <v>0</v>
      </c>
    </row>
    <row r="264" spans="1:20" s="8" customFormat="1">
      <c r="A264" s="31"/>
      <c r="B264" s="32"/>
      <c r="C264" s="48"/>
      <c r="D264" s="3"/>
      <c r="E264" s="11"/>
      <c r="F264" s="1082"/>
      <c r="G264" s="11"/>
      <c r="H264" s="17"/>
      <c r="I264" s="17"/>
      <c r="J264" s="17"/>
      <c r="K264" s="17"/>
      <c r="L264" s="17"/>
      <c r="M264" s="17"/>
      <c r="N264" s="17"/>
      <c r="O264" s="2"/>
      <c r="P264" s="2"/>
      <c r="Q264" s="2"/>
      <c r="R264" s="2"/>
      <c r="T264" s="2"/>
    </row>
    <row r="265" spans="1:20" s="170" customFormat="1">
      <c r="A265" s="1">
        <v>1</v>
      </c>
      <c r="B265" s="1">
        <v>26</v>
      </c>
      <c r="C265" s="45" t="s">
        <v>245</v>
      </c>
      <c r="D265" s="3"/>
      <c r="E265" s="205"/>
      <c r="F265" s="1087"/>
      <c r="G265" s="205"/>
      <c r="H265" s="2"/>
      <c r="I265" s="2"/>
      <c r="J265" s="2"/>
      <c r="K265" s="2"/>
      <c r="L265" s="2"/>
      <c r="M265" s="2"/>
      <c r="N265" s="2"/>
      <c r="O265" s="2"/>
      <c r="P265" s="2"/>
    </row>
    <row r="266" spans="1:20" s="170" customFormat="1" ht="48">
      <c r="A266" s="1"/>
      <c r="B266" s="1"/>
      <c r="C266" s="50" t="s">
        <v>246</v>
      </c>
      <c r="D266" s="3"/>
      <c r="E266" s="205"/>
      <c r="F266" s="1087"/>
      <c r="G266" s="205"/>
      <c r="H266" s="2"/>
      <c r="I266" s="2"/>
      <c r="J266" s="2"/>
      <c r="K266" s="2"/>
      <c r="L266" s="2"/>
      <c r="M266" s="2"/>
      <c r="N266" s="82"/>
      <c r="O266" s="284"/>
      <c r="P266" s="286"/>
      <c r="Q266" s="189"/>
    </row>
    <row r="267" spans="1:20" s="170" customFormat="1" ht="24">
      <c r="A267" s="1"/>
      <c r="B267" s="1"/>
      <c r="C267" s="50" t="s">
        <v>247</v>
      </c>
      <c r="D267" s="3"/>
      <c r="E267" s="205"/>
      <c r="F267" s="1087"/>
      <c r="G267" s="205"/>
      <c r="H267" s="2"/>
      <c r="I267" s="2"/>
      <c r="J267" s="2"/>
      <c r="K267" s="2"/>
      <c r="L267" s="2"/>
      <c r="M267" s="2"/>
      <c r="N267" s="82"/>
      <c r="O267" s="284"/>
      <c r="P267" s="286"/>
    </row>
    <row r="268" spans="1:20" s="170" customFormat="1" ht="12.75">
      <c r="A268" s="1"/>
      <c r="B268" s="1"/>
      <c r="C268" s="49"/>
      <c r="D268" s="137" t="s">
        <v>303</v>
      </c>
      <c r="E268" s="22">
        <v>1</v>
      </c>
      <c r="F268" s="1080"/>
      <c r="G268" s="22">
        <f>E268*F268</f>
        <v>0</v>
      </c>
      <c r="H268" s="16"/>
      <c r="I268" s="355"/>
      <c r="J268" s="356"/>
      <c r="K268" s="357"/>
      <c r="L268" s="365"/>
      <c r="M268" s="16"/>
      <c r="N268" s="80"/>
      <c r="O268" s="117"/>
      <c r="P268" s="80"/>
      <c r="Q268" s="559"/>
      <c r="R268" s="181"/>
      <c r="S268" s="182">
        <f>SUM(N268:R268)</f>
        <v>0</v>
      </c>
    </row>
    <row r="269" spans="1:20" s="170" customFormat="1">
      <c r="A269" s="1"/>
      <c r="B269" s="1"/>
      <c r="C269" s="45"/>
      <c r="D269" s="7"/>
      <c r="E269" s="12"/>
      <c r="F269" s="1079"/>
      <c r="G269" s="12"/>
      <c r="H269" s="16"/>
      <c r="I269" s="16"/>
      <c r="J269" s="16"/>
      <c r="K269" s="16"/>
      <c r="L269" s="16"/>
      <c r="M269" s="16"/>
      <c r="N269" s="80"/>
      <c r="O269" s="117"/>
      <c r="P269" s="80"/>
      <c r="Q269" s="188"/>
      <c r="R269" s="192"/>
      <c r="S269" s="183"/>
    </row>
    <row r="270" spans="1:20">
      <c r="A270" s="1">
        <v>1</v>
      </c>
      <c r="B270" s="1">
        <v>27</v>
      </c>
      <c r="C270" s="45" t="s">
        <v>289</v>
      </c>
      <c r="E270" s="205"/>
      <c r="F270" s="1087"/>
      <c r="G270" s="205"/>
      <c r="H270" s="2"/>
      <c r="I270" s="2"/>
      <c r="J270" s="2"/>
      <c r="K270" s="2"/>
      <c r="L270" s="2"/>
      <c r="M270" s="2"/>
      <c r="N270" s="2"/>
    </row>
    <row r="271" spans="1:20" ht="84">
      <c r="C271" s="50" t="s">
        <v>45</v>
      </c>
      <c r="F271" s="1092"/>
      <c r="G271" s="205"/>
      <c r="H271" s="2"/>
      <c r="I271" s="532"/>
      <c r="J271" s="527"/>
      <c r="K271" s="528"/>
      <c r="L271" s="527"/>
      <c r="M271" s="2"/>
      <c r="N271" s="2"/>
      <c r="O271" s="405"/>
      <c r="P271" s="345"/>
      <c r="Q271" s="345"/>
    </row>
    <row r="272" spans="1:20" ht="24">
      <c r="C272" s="50" t="s">
        <v>273</v>
      </c>
      <c r="E272" s="205" t="s">
        <v>105</v>
      </c>
      <c r="F272" s="1092"/>
      <c r="G272" s="205"/>
      <c r="H272" s="2"/>
      <c r="I272" s="2"/>
      <c r="J272" s="2"/>
      <c r="K272" s="2"/>
      <c r="L272" s="2"/>
      <c r="M272" s="2"/>
      <c r="N272" s="345"/>
      <c r="O272" s="345"/>
      <c r="P272" s="82"/>
      <c r="Q272" s="345"/>
    </row>
    <row r="273" spans="1:19" ht="24">
      <c r="C273" s="50" t="s">
        <v>44</v>
      </c>
      <c r="E273" s="205"/>
      <c r="F273" s="1093"/>
      <c r="G273" s="205"/>
      <c r="H273" s="2"/>
      <c r="I273" s="303"/>
      <c r="J273" s="39"/>
      <c r="K273" s="39"/>
      <c r="L273" s="39"/>
      <c r="M273" s="2"/>
      <c r="N273" s="345"/>
      <c r="O273" s="345"/>
      <c r="P273" s="345"/>
    </row>
    <row r="274" spans="1:19" s="170" customFormat="1" ht="12.75">
      <c r="A274" s="1"/>
      <c r="B274" s="1"/>
      <c r="C274" s="49"/>
      <c r="D274" s="137" t="s">
        <v>303</v>
      </c>
      <c r="E274" s="22">
        <v>1</v>
      </c>
      <c r="F274" s="1080"/>
      <c r="G274" s="22">
        <f>E274*F274</f>
        <v>0</v>
      </c>
      <c r="H274" s="16"/>
      <c r="I274" s="355"/>
      <c r="J274" s="356"/>
      <c r="K274" s="357"/>
      <c r="L274" s="365"/>
      <c r="M274" s="16"/>
      <c r="N274" s="125"/>
      <c r="O274" s="345"/>
      <c r="P274" s="125"/>
      <c r="Q274" s="565"/>
      <c r="R274" s="349"/>
      <c r="S274" s="208">
        <f>SUM(N274:R274)</f>
        <v>0</v>
      </c>
    </row>
    <row r="275" spans="1:19" s="170" customFormat="1">
      <c r="A275" s="1"/>
      <c r="B275" s="1"/>
      <c r="C275" s="45"/>
      <c r="D275" s="7"/>
      <c r="E275" s="12"/>
      <c r="F275" s="1079"/>
      <c r="G275" s="12"/>
      <c r="H275" s="16"/>
      <c r="I275" s="16"/>
      <c r="J275" s="16"/>
      <c r="K275" s="16"/>
      <c r="L275" s="16"/>
      <c r="M275" s="16"/>
      <c r="N275" s="80"/>
      <c r="O275" s="117"/>
      <c r="P275" s="80"/>
      <c r="Q275" s="188"/>
      <c r="R275" s="192"/>
      <c r="S275" s="183"/>
    </row>
    <row r="276" spans="1:19" s="348" customFormat="1">
      <c r="A276" s="1">
        <v>1</v>
      </c>
      <c r="B276" s="1">
        <v>28</v>
      </c>
      <c r="C276" s="45" t="s">
        <v>189</v>
      </c>
      <c r="D276" s="3"/>
      <c r="E276" s="205"/>
      <c r="F276" s="1087"/>
      <c r="G276" s="205"/>
      <c r="H276" s="39"/>
      <c r="I276" s="39"/>
      <c r="J276" s="39"/>
      <c r="K276" s="39"/>
      <c r="L276" s="39"/>
      <c r="M276" s="39"/>
      <c r="N276" s="39"/>
      <c r="O276" s="39"/>
      <c r="P276" s="39"/>
    </row>
    <row r="277" spans="1:19" s="165" customFormat="1" ht="84">
      <c r="A277" s="1"/>
      <c r="B277" s="1"/>
      <c r="C277" s="50" t="s">
        <v>192</v>
      </c>
      <c r="D277" s="3"/>
      <c r="E277" s="2"/>
      <c r="F277" s="1087"/>
      <c r="G277" s="205"/>
      <c r="H277" s="2"/>
      <c r="I277" s="532"/>
      <c r="J277" s="527"/>
      <c r="K277" s="528"/>
      <c r="L277" s="527"/>
      <c r="M277" s="2"/>
      <c r="N277" s="405"/>
      <c r="O277" s="405"/>
      <c r="P277" s="2"/>
    </row>
    <row r="278" spans="1:19" s="165" customFormat="1" ht="24">
      <c r="A278" s="1"/>
      <c r="B278" s="1"/>
      <c r="C278" s="50" t="s">
        <v>190</v>
      </c>
      <c r="D278" s="3"/>
      <c r="E278" s="205"/>
      <c r="F278" s="1087"/>
      <c r="G278" s="205"/>
      <c r="H278" s="2"/>
      <c r="I278" s="533"/>
      <c r="J278" s="2"/>
      <c r="K278" s="2"/>
      <c r="L278" s="2"/>
      <c r="M278" s="2"/>
      <c r="N278" s="345"/>
      <c r="O278" s="345"/>
      <c r="P278" s="2"/>
    </row>
    <row r="279" spans="1:19" s="39" customFormat="1" ht="24">
      <c r="A279" s="1"/>
      <c r="B279" s="1"/>
      <c r="C279" s="50" t="s">
        <v>191</v>
      </c>
      <c r="D279" s="3"/>
      <c r="E279" s="205"/>
      <c r="F279" s="1087"/>
      <c r="G279" s="205"/>
      <c r="I279" s="1278"/>
      <c r="J279" s="1278"/>
      <c r="K279" s="1278"/>
      <c r="L279" s="1278"/>
      <c r="N279" s="345"/>
      <c r="O279" s="345"/>
      <c r="P279" s="82"/>
    </row>
    <row r="280" spans="1:19" s="251" customFormat="1" ht="12.75">
      <c r="A280" s="1"/>
      <c r="B280" s="1"/>
      <c r="C280" s="49"/>
      <c r="D280" s="137" t="s">
        <v>303</v>
      </c>
      <c r="E280" s="22">
        <v>1</v>
      </c>
      <c r="F280" s="1080"/>
      <c r="G280" s="22">
        <f>E280*F280</f>
        <v>0</v>
      </c>
      <c r="H280" s="16"/>
      <c r="I280" s="355"/>
      <c r="J280" s="356"/>
      <c r="K280" s="357"/>
      <c r="L280" s="365"/>
      <c r="M280" s="16"/>
      <c r="N280" s="125"/>
      <c r="O280" s="345"/>
      <c r="P280" s="125"/>
      <c r="Q280" s="566"/>
      <c r="R280" s="346"/>
      <c r="S280" s="347">
        <f>SUM(N280:R280)</f>
        <v>0</v>
      </c>
    </row>
    <row r="281" spans="1:19" ht="14.25">
      <c r="F281" s="1081"/>
      <c r="H281" s="15"/>
      <c r="I281" s="15"/>
      <c r="J281" s="15"/>
      <c r="K281" s="15"/>
      <c r="L281" s="15"/>
      <c r="M281" s="15"/>
      <c r="N281" s="15"/>
      <c r="Q281" s="342">
        <v>1910</v>
      </c>
    </row>
    <row r="282" spans="1:19" ht="14.25">
      <c r="A282" s="2"/>
      <c r="C282" s="73" t="s">
        <v>280</v>
      </c>
      <c r="D282" s="5"/>
      <c r="E282" s="203"/>
      <c r="F282" s="1094"/>
      <c r="G282" s="160">
        <f>SUM(G14:G281)</f>
        <v>0</v>
      </c>
      <c r="H282" s="2"/>
      <c r="I282" s="2"/>
      <c r="J282" s="2"/>
      <c r="K282" s="2"/>
      <c r="L282" s="2"/>
      <c r="M282" s="2"/>
      <c r="N282" s="82"/>
      <c r="O282" s="79"/>
      <c r="P282" s="79"/>
      <c r="Q282" s="342">
        <v>3820</v>
      </c>
      <c r="R282" s="166"/>
    </row>
    <row r="283" spans="1:19" ht="10.5" customHeight="1">
      <c r="C283" s="51"/>
      <c r="D283" s="7"/>
      <c r="E283" s="14"/>
      <c r="F283" s="1095"/>
      <c r="G283" s="14"/>
      <c r="H283" s="14"/>
      <c r="I283" s="14"/>
      <c r="J283" s="14"/>
      <c r="K283" s="14"/>
      <c r="L283" s="14"/>
      <c r="M283" s="14"/>
      <c r="N283" s="14"/>
      <c r="Q283" s="342">
        <v>2230</v>
      </c>
    </row>
    <row r="284" spans="1:19" ht="24">
      <c r="A284" s="74">
        <v>2</v>
      </c>
      <c r="B284" s="6"/>
      <c r="C284" s="75" t="s">
        <v>307</v>
      </c>
      <c r="D284" s="4" t="s">
        <v>237</v>
      </c>
      <c r="E284" s="13" t="s">
        <v>304</v>
      </c>
      <c r="F284" s="1096" t="s">
        <v>306</v>
      </c>
      <c r="G284" s="13" t="s">
        <v>104</v>
      </c>
      <c r="H284" s="30"/>
      <c r="I284" s="30"/>
      <c r="J284" s="30"/>
      <c r="K284" s="30"/>
      <c r="L284" s="30"/>
      <c r="M284" s="30"/>
      <c r="N284" s="30"/>
    </row>
    <row r="285" spans="1:19" ht="10.5" customHeight="1">
      <c r="C285" s="46"/>
      <c r="F285" s="1079"/>
    </row>
    <row r="286" spans="1:19" s="170" customFormat="1">
      <c r="A286" s="1">
        <v>2</v>
      </c>
      <c r="B286" s="1">
        <v>1</v>
      </c>
      <c r="C286" s="45" t="s">
        <v>2</v>
      </c>
      <c r="D286" s="3"/>
      <c r="E286" s="12"/>
      <c r="F286" s="1097"/>
      <c r="G286" s="12"/>
      <c r="H286" s="12"/>
      <c r="I286" s="12"/>
      <c r="J286" s="12"/>
      <c r="K286" s="12"/>
      <c r="L286" s="12"/>
      <c r="M286" s="12"/>
      <c r="N286" s="2"/>
      <c r="O286" s="2"/>
      <c r="P286" s="2"/>
      <c r="Q286" s="187"/>
    </row>
    <row r="287" spans="1:19" s="170" customFormat="1" ht="36">
      <c r="A287" s="1"/>
      <c r="B287" s="1"/>
      <c r="C287" s="50" t="s">
        <v>271</v>
      </c>
      <c r="D287" s="3"/>
      <c r="E287" s="292"/>
      <c r="F287" s="1097"/>
      <c r="G287" s="292"/>
      <c r="H287" s="24"/>
      <c r="I287" s="528"/>
      <c r="J287" s="527"/>
      <c r="K287" s="528"/>
      <c r="L287" s="527"/>
      <c r="M287" s="12"/>
      <c r="N287" s="1270"/>
      <c r="O287" s="1270"/>
      <c r="P287" s="193"/>
      <c r="Q287" s="187"/>
      <c r="S287" s="185" t="s">
        <v>97</v>
      </c>
    </row>
    <row r="288" spans="1:19" s="170" customFormat="1" ht="12.75">
      <c r="A288" s="1"/>
      <c r="B288" s="1"/>
      <c r="C288" s="50" t="s">
        <v>272</v>
      </c>
      <c r="D288" s="3"/>
      <c r="E288" s="12"/>
      <c r="F288" s="1097"/>
      <c r="G288" s="12"/>
      <c r="H288" s="12"/>
      <c r="I288" s="12"/>
      <c r="J288" s="12"/>
      <c r="K288" s="12"/>
      <c r="L288" s="12"/>
      <c r="M288" s="12"/>
      <c r="N288" s="585"/>
      <c r="O288" s="2"/>
      <c r="P288" s="193"/>
      <c r="Q288" s="187"/>
      <c r="S288" s="185"/>
    </row>
    <row r="289" spans="1:25" s="170" customFormat="1" ht="24">
      <c r="A289" s="1"/>
      <c r="B289" s="1"/>
      <c r="C289" s="50" t="s">
        <v>270</v>
      </c>
      <c r="D289" s="3"/>
      <c r="E289" s="12"/>
      <c r="F289" s="1097"/>
      <c r="G289" s="12"/>
      <c r="H289" s="12"/>
      <c r="I289" s="364"/>
      <c r="J289" s="364"/>
      <c r="K289" s="534"/>
      <c r="L289" s="12"/>
      <c r="M289" s="535"/>
      <c r="N289" s="586"/>
      <c r="O289" s="2"/>
      <c r="P289" s="193"/>
      <c r="Q289" s="187"/>
      <c r="S289" s="185"/>
    </row>
    <row r="290" spans="1:25" s="170" customFormat="1" ht="13.5">
      <c r="A290" s="1"/>
      <c r="B290" s="1"/>
      <c r="C290" s="138" t="s">
        <v>178</v>
      </c>
      <c r="D290" s="5" t="s">
        <v>48</v>
      </c>
      <c r="E290" s="22">
        <v>300</v>
      </c>
      <c r="F290" s="1080"/>
      <c r="G290" s="22">
        <f>E290*F290</f>
        <v>0</v>
      </c>
      <c r="H290" s="15"/>
      <c r="I290" s="355"/>
      <c r="J290" s="356"/>
      <c r="K290" s="587"/>
      <c r="L290" s="365"/>
      <c r="M290" s="289"/>
      <c r="N290" s="80"/>
      <c r="O290" s="588"/>
      <c r="P290" s="80"/>
      <c r="Q290" s="559"/>
      <c r="R290" s="181"/>
      <c r="S290" s="182">
        <f>SUM(N290:R290)</f>
        <v>0</v>
      </c>
      <c r="T290" s="252">
        <f>1.05*S290</f>
        <v>0</v>
      </c>
      <c r="U290" s="230">
        <f>0.2*T290</f>
        <v>0</v>
      </c>
    </row>
    <row r="291" spans="1:25">
      <c r="F291" s="1081"/>
      <c r="H291" s="15"/>
      <c r="I291" s="479"/>
      <c r="J291" s="15"/>
      <c r="K291" s="15"/>
      <c r="L291" s="15"/>
      <c r="M291" s="15"/>
      <c r="N291" s="82"/>
      <c r="O291" s="79"/>
      <c r="P291" s="79"/>
      <c r="Q291" s="79"/>
      <c r="R291" s="166"/>
    </row>
    <row r="292" spans="1:25" s="170" customFormat="1" ht="24">
      <c r="A292" s="1">
        <v>2</v>
      </c>
      <c r="B292" s="1">
        <v>2</v>
      </c>
      <c r="C292" s="45" t="s">
        <v>293</v>
      </c>
      <c r="D292" s="3"/>
      <c r="E292" s="12"/>
      <c r="F292" s="1086"/>
      <c r="G292" s="292"/>
      <c r="H292" s="15"/>
      <c r="I292" s="15"/>
      <c r="J292" s="15"/>
      <c r="K292" s="15"/>
      <c r="L292" s="15"/>
      <c r="M292" s="15"/>
      <c r="N292" s="9"/>
      <c r="O292" s="322"/>
      <c r="P292" s="322"/>
      <c r="Q292" s="344">
        <v>2230</v>
      </c>
      <c r="R292" s="343">
        <f>SUM(O292:Q292)</f>
        <v>2230</v>
      </c>
      <c r="T292" s="283">
        <v>1910</v>
      </c>
    </row>
    <row r="293" spans="1:25" s="170" customFormat="1" ht="96">
      <c r="A293" s="1"/>
      <c r="B293" s="1"/>
      <c r="C293" s="50" t="s">
        <v>292</v>
      </c>
      <c r="D293" s="3"/>
      <c r="E293" s="491"/>
      <c r="F293" s="1086"/>
      <c r="G293" s="292"/>
      <c r="H293" s="15"/>
      <c r="I293" s="528"/>
      <c r="J293" s="527"/>
      <c r="K293" s="528"/>
      <c r="L293" s="527"/>
      <c r="M293" s="15"/>
      <c r="N293" s="82"/>
      <c r="O293" s="82"/>
      <c r="P293" s="2"/>
      <c r="Q293" s="207"/>
      <c r="T293" s="283">
        <v>3820</v>
      </c>
      <c r="V293" s="173"/>
      <c r="W293" s="168"/>
      <c r="X293" s="173"/>
      <c r="Y293" s="173"/>
    </row>
    <row r="294" spans="1:25" s="170" customFormat="1" ht="27.75" customHeight="1">
      <c r="A294" s="1"/>
      <c r="B294" s="1"/>
      <c r="C294" s="50" t="s">
        <v>86</v>
      </c>
      <c r="D294" s="3"/>
      <c r="E294" s="2"/>
      <c r="F294" s="1097"/>
      <c r="G294" s="12"/>
      <c r="H294" s="15"/>
      <c r="I294" s="194"/>
      <c r="J294" s="15"/>
      <c r="K294" s="15"/>
      <c r="L294" s="15"/>
      <c r="M294" s="15"/>
      <c r="N294" s="232"/>
      <c r="O294" s="133"/>
      <c r="P294" s="79"/>
      <c r="Q294" s="207"/>
      <c r="T294" s="283">
        <v>2230</v>
      </c>
      <c r="U294" s="180"/>
    </row>
    <row r="295" spans="1:25" s="170" customFormat="1">
      <c r="A295" s="1"/>
      <c r="B295" s="1"/>
      <c r="C295" s="50" t="s">
        <v>85</v>
      </c>
      <c r="D295" s="3"/>
      <c r="E295" s="12"/>
      <c r="F295" s="1081"/>
      <c r="G295" s="12"/>
      <c r="H295" s="15"/>
      <c r="I295" s="194"/>
      <c r="J295" s="15"/>
      <c r="K295" s="15"/>
      <c r="L295" s="15"/>
      <c r="M295" s="15"/>
      <c r="N295" s="232"/>
      <c r="O295" s="133"/>
      <c r="P295" s="79"/>
      <c r="Q295" s="207"/>
      <c r="U295" s="180"/>
    </row>
    <row r="296" spans="1:25" s="170" customFormat="1" ht="24">
      <c r="A296" s="1"/>
      <c r="B296" s="1"/>
      <c r="C296" s="50" t="s">
        <v>84</v>
      </c>
      <c r="D296" s="3"/>
      <c r="E296" s="491"/>
      <c r="F296" s="1086"/>
      <c r="G296" s="12"/>
      <c r="H296" s="15"/>
      <c r="I296" s="536"/>
      <c r="J296" s="479"/>
      <c r="K296" s="438"/>
      <c r="L296" s="537"/>
      <c r="M296" s="15"/>
      <c r="N296" s="79"/>
      <c r="O296" s="156"/>
      <c r="P296" s="79"/>
      <c r="Q296" s="207"/>
      <c r="U296" s="180"/>
    </row>
    <row r="297" spans="1:25" s="170" customFormat="1" ht="24">
      <c r="A297" s="31"/>
      <c r="B297" s="32"/>
      <c r="C297" s="138" t="s">
        <v>405</v>
      </c>
      <c r="D297" s="5" t="s">
        <v>48</v>
      </c>
      <c r="E297" s="38">
        <v>500</v>
      </c>
      <c r="F297" s="1083"/>
      <c r="G297" s="22">
        <f>E297*F297</f>
        <v>0</v>
      </c>
      <c r="H297" s="11"/>
      <c r="I297" s="355"/>
      <c r="J297" s="496"/>
      <c r="K297" s="357"/>
      <c r="L297" s="365"/>
      <c r="M297" s="11"/>
      <c r="N297" s="80"/>
      <c r="O297" s="117"/>
      <c r="P297" s="80"/>
      <c r="Q297" s="559"/>
      <c r="R297" s="181"/>
      <c r="S297" s="182">
        <f>SUM(N297:R297)</f>
        <v>0</v>
      </c>
      <c r="T297" s="180" t="s">
        <v>97</v>
      </c>
      <c r="U297" s="206">
        <f>1.05*S297</f>
        <v>0</v>
      </c>
    </row>
    <row r="298" spans="1:25" s="456" customFormat="1" ht="24">
      <c r="A298" s="31"/>
      <c r="B298" s="32"/>
      <c r="C298" s="138" t="s">
        <v>22</v>
      </c>
      <c r="D298" s="5" t="s">
        <v>48</v>
      </c>
      <c r="E298" s="38">
        <v>10</v>
      </c>
      <c r="F298" s="1083"/>
      <c r="G298" s="22">
        <f>E298*F298</f>
        <v>0</v>
      </c>
      <c r="H298" s="11"/>
      <c r="I298" s="536"/>
      <c r="J298" s="496"/>
      <c r="K298" s="357"/>
      <c r="L298" s="365"/>
      <c r="M298" s="11"/>
      <c r="N298" s="80"/>
      <c r="O298" s="328"/>
      <c r="P298" s="80"/>
      <c r="Q298" s="561"/>
      <c r="R298" s="440"/>
      <c r="S298" s="441">
        <f>SUM(N298:R298)</f>
        <v>0</v>
      </c>
      <c r="T298" s="467" t="s">
        <v>97</v>
      </c>
      <c r="U298" s="478">
        <f>1.05*S298</f>
        <v>0</v>
      </c>
    </row>
    <row r="299" spans="1:25" s="170" customFormat="1" ht="13.5">
      <c r="A299" s="2"/>
      <c r="B299" s="2"/>
      <c r="C299" s="138" t="s">
        <v>112</v>
      </c>
      <c r="D299" s="5" t="s">
        <v>48</v>
      </c>
      <c r="E299" s="22">
        <v>1350</v>
      </c>
      <c r="F299" s="1080"/>
      <c r="G299" s="22">
        <f>E299*F299</f>
        <v>0</v>
      </c>
      <c r="H299" s="15"/>
      <c r="I299" s="355"/>
      <c r="J299" s="496"/>
      <c r="K299" s="357"/>
      <c r="L299" s="365"/>
      <c r="M299" s="15"/>
      <c r="N299" s="80"/>
      <c r="O299" s="328"/>
      <c r="P299" s="80"/>
      <c r="Q299" s="559"/>
      <c r="R299" s="181"/>
      <c r="S299" s="182">
        <f>SUM(N299:R299)</f>
        <v>0</v>
      </c>
      <c r="T299" s="184"/>
      <c r="U299" s="206">
        <f>1.05*S299</f>
        <v>0</v>
      </c>
    </row>
    <row r="300" spans="1:25" ht="9.75" customHeight="1">
      <c r="C300" s="46"/>
      <c r="F300" s="1081"/>
      <c r="H300" s="15"/>
      <c r="I300" s="15"/>
      <c r="J300" s="15"/>
      <c r="K300" s="15"/>
      <c r="L300" s="15"/>
      <c r="M300" s="15"/>
      <c r="N300" s="15"/>
    </row>
    <row r="301" spans="1:25" s="170" customFormat="1" ht="36">
      <c r="A301" s="1">
        <v>2</v>
      </c>
      <c r="B301" s="1">
        <v>3</v>
      </c>
      <c r="C301" s="45" t="s">
        <v>290</v>
      </c>
      <c r="D301" s="3"/>
      <c r="E301" s="12"/>
      <c r="F301" s="1097"/>
      <c r="G301" s="12"/>
      <c r="H301" s="12"/>
      <c r="I301" s="12"/>
      <c r="J301" s="12"/>
      <c r="K301" s="12"/>
      <c r="L301" s="12"/>
      <c r="M301" s="12"/>
      <c r="N301" s="589"/>
      <c r="O301" s="284"/>
      <c r="P301" s="286"/>
      <c r="Q301" s="189"/>
      <c r="R301" s="229"/>
      <c r="S301" s="171"/>
    </row>
    <row r="302" spans="1:25" s="170" customFormat="1" ht="48">
      <c r="A302" s="1"/>
      <c r="B302" s="1"/>
      <c r="C302" s="50" t="s">
        <v>291</v>
      </c>
      <c r="D302" s="3"/>
      <c r="E302" s="12"/>
      <c r="F302" s="1097"/>
      <c r="G302" s="12"/>
      <c r="H302" s="12"/>
      <c r="I302" s="528"/>
      <c r="J302" s="527"/>
      <c r="K302" s="528"/>
      <c r="L302" s="527"/>
      <c r="M302" s="12"/>
      <c r="N302" s="82"/>
      <c r="O302" s="284"/>
      <c r="P302" s="286"/>
      <c r="Q302" s="169"/>
      <c r="R302" s="229"/>
      <c r="S302" s="171"/>
    </row>
    <row r="303" spans="1:25" s="170" customFormat="1" ht="24">
      <c r="A303" s="1"/>
      <c r="B303" s="1"/>
      <c r="C303" s="50" t="s">
        <v>84</v>
      </c>
      <c r="D303" s="3"/>
      <c r="E303" s="12"/>
      <c r="F303" s="1097"/>
      <c r="G303" s="12"/>
      <c r="H303" s="12"/>
      <c r="I303" s="522"/>
      <c r="J303" s="522"/>
      <c r="K303" s="522"/>
      <c r="L303" s="522"/>
      <c r="M303" s="522"/>
      <c r="N303" s="522"/>
      <c r="O303" s="284"/>
      <c r="P303" s="286"/>
      <c r="Q303" s="169"/>
      <c r="R303" s="229"/>
      <c r="S303" s="171"/>
    </row>
    <row r="304" spans="1:25" s="170" customFormat="1" ht="13.5">
      <c r="A304" s="1"/>
      <c r="B304" s="1"/>
      <c r="C304" s="47"/>
      <c r="D304" s="5" t="s">
        <v>48</v>
      </c>
      <c r="E304" s="22">
        <v>1300</v>
      </c>
      <c r="F304" s="1080"/>
      <c r="G304" s="22">
        <f>E304*F304</f>
        <v>0</v>
      </c>
      <c r="H304" s="15"/>
      <c r="I304" s="355"/>
      <c r="J304" s="356"/>
      <c r="K304" s="357"/>
      <c r="L304" s="365"/>
      <c r="M304" s="15"/>
      <c r="N304" s="80"/>
      <c r="O304" s="118"/>
      <c r="P304" s="80"/>
      <c r="Q304" s="559"/>
      <c r="R304" s="181"/>
      <c r="S304" s="182">
        <f>SUM(N304:R304)</f>
        <v>0</v>
      </c>
      <c r="T304" s="252">
        <f>S304*1.05</f>
        <v>0</v>
      </c>
    </row>
    <row r="305" spans="1:20" ht="9" customHeight="1">
      <c r="C305" s="46"/>
      <c r="F305" s="1079"/>
    </row>
    <row r="306" spans="1:20" s="170" customFormat="1" ht="48">
      <c r="A306" s="1">
        <v>2</v>
      </c>
      <c r="B306" s="1">
        <v>4</v>
      </c>
      <c r="C306" s="45" t="s">
        <v>195</v>
      </c>
      <c r="D306" s="3"/>
      <c r="E306" s="15"/>
      <c r="F306" s="1081"/>
      <c r="G306" s="15"/>
      <c r="H306" s="2"/>
      <c r="I306" s="2"/>
      <c r="J306" s="2"/>
      <c r="K306" s="2"/>
      <c r="L306" s="2"/>
      <c r="M306" s="2"/>
      <c r="N306" s="202"/>
      <c r="O306" s="2"/>
      <c r="P306" s="2"/>
    </row>
    <row r="307" spans="1:20" s="170" customFormat="1" ht="84">
      <c r="A307" s="1"/>
      <c r="B307" s="1"/>
      <c r="C307" s="50" t="s">
        <v>34</v>
      </c>
      <c r="D307" s="3"/>
      <c r="E307" s="15"/>
      <c r="F307" s="1081"/>
      <c r="G307" s="15"/>
      <c r="H307" s="2"/>
      <c r="I307" s="2"/>
      <c r="J307" s="2"/>
      <c r="K307" s="2"/>
      <c r="L307" s="2"/>
      <c r="M307" s="2"/>
      <c r="N307" s="82"/>
      <c r="O307" s="284"/>
      <c r="P307" s="286"/>
      <c r="Q307" s="189"/>
    </row>
    <row r="308" spans="1:20" s="170" customFormat="1" ht="60">
      <c r="A308" s="1"/>
      <c r="B308" s="1"/>
      <c r="C308" s="50" t="s">
        <v>82</v>
      </c>
      <c r="D308" s="3"/>
      <c r="E308" s="15"/>
      <c r="F308" s="1081"/>
      <c r="G308" s="15"/>
      <c r="H308" s="2"/>
      <c r="I308" s="528"/>
      <c r="J308" s="527"/>
      <c r="K308" s="528"/>
      <c r="L308" s="527"/>
      <c r="M308" s="2"/>
      <c r="N308" s="202"/>
      <c r="O308" s="2"/>
      <c r="P308" s="2"/>
    </row>
    <row r="309" spans="1:20" s="170" customFormat="1" ht="13.5">
      <c r="A309" s="2"/>
      <c r="B309" s="2"/>
      <c r="C309" s="47"/>
      <c r="D309" s="5" t="s">
        <v>48</v>
      </c>
      <c r="E309" s="22">
        <v>10</v>
      </c>
      <c r="F309" s="1080"/>
      <c r="G309" s="22">
        <f>E309*F309</f>
        <v>0</v>
      </c>
      <c r="H309" s="2"/>
      <c r="I309" s="355"/>
      <c r="J309" s="356"/>
      <c r="K309" s="357"/>
      <c r="L309" s="365"/>
      <c r="M309" s="2"/>
      <c r="N309" s="80"/>
      <c r="O309" s="118"/>
      <c r="P309" s="80"/>
      <c r="Q309" s="559"/>
      <c r="R309" s="181"/>
      <c r="S309" s="182">
        <f>SUM(N309:R309)</f>
        <v>0</v>
      </c>
    </row>
    <row r="310" spans="1:20" s="89" customFormat="1" ht="14.25">
      <c r="A310" s="85"/>
      <c r="B310" s="85"/>
      <c r="C310" s="86"/>
      <c r="D310" s="87"/>
      <c r="E310" s="88"/>
      <c r="F310" s="1098"/>
      <c r="G310" s="88"/>
      <c r="H310" s="88"/>
      <c r="I310" s="590"/>
      <c r="J310" s="590"/>
      <c r="K310" s="590"/>
      <c r="L310" s="590"/>
      <c r="M310" s="94"/>
      <c r="N310" s="94"/>
      <c r="O310" s="94"/>
      <c r="P310" s="95"/>
      <c r="Q310" s="94"/>
      <c r="R310" s="94"/>
    </row>
    <row r="311" spans="1:20" s="167" customFormat="1" ht="24">
      <c r="A311" s="35">
        <v>2</v>
      </c>
      <c r="B311" s="35">
        <v>5</v>
      </c>
      <c r="C311" s="55" t="s">
        <v>151</v>
      </c>
      <c r="D311" s="10"/>
      <c r="E311" s="84"/>
      <c r="F311" s="1099"/>
      <c r="G311" s="21"/>
      <c r="H311" s="21"/>
      <c r="I311" s="245"/>
      <c r="J311" s="245"/>
      <c r="K311" s="245"/>
      <c r="L311" s="245"/>
      <c r="M311" s="44"/>
      <c r="N311" s="81"/>
      <c r="O311" s="538"/>
      <c r="P311" s="44"/>
      <c r="Q311" s="179"/>
      <c r="R311" s="204"/>
    </row>
    <row r="312" spans="1:20" s="167" customFormat="1" ht="36">
      <c r="A312" s="35"/>
      <c r="B312" s="35"/>
      <c r="C312" s="58" t="s">
        <v>152</v>
      </c>
      <c r="D312" s="10"/>
      <c r="E312" s="491"/>
      <c r="F312" s="1086"/>
      <c r="G312" s="21"/>
      <c r="H312" s="21"/>
      <c r="I312" s="528"/>
      <c r="J312" s="527"/>
      <c r="K312" s="528"/>
      <c r="L312" s="527"/>
      <c r="M312" s="44"/>
      <c r="N312" s="81"/>
      <c r="O312" s="538"/>
      <c r="P312" s="44"/>
      <c r="Q312" s="179"/>
      <c r="R312" s="204"/>
    </row>
    <row r="313" spans="1:20" s="167" customFormat="1">
      <c r="A313" s="35"/>
      <c r="B313" s="35"/>
      <c r="C313" s="42" t="s">
        <v>141</v>
      </c>
      <c r="D313" s="10"/>
      <c r="E313" s="21"/>
      <c r="F313" s="1099"/>
      <c r="G313" s="21"/>
      <c r="H313" s="21"/>
      <c r="I313" s="522"/>
      <c r="J313" s="591"/>
      <c r="K313" s="592"/>
      <c r="L313" s="245"/>
      <c r="M313" s="44"/>
      <c r="N313" s="81"/>
      <c r="O313" s="44"/>
      <c r="P313" s="44"/>
      <c r="Q313" s="179"/>
      <c r="R313" s="179"/>
    </row>
    <row r="314" spans="1:20" s="170" customFormat="1" ht="13.5">
      <c r="A314" s="2"/>
      <c r="B314" s="2"/>
      <c r="C314" s="47" t="s">
        <v>257</v>
      </c>
      <c r="D314" s="5" t="s">
        <v>47</v>
      </c>
      <c r="E314" s="22">
        <v>1000</v>
      </c>
      <c r="F314" s="1080"/>
      <c r="G314" s="22">
        <f>E314*F314</f>
        <v>0</v>
      </c>
      <c r="H314" s="15"/>
      <c r="I314" s="355"/>
      <c r="J314" s="356"/>
      <c r="K314" s="357"/>
      <c r="L314" s="365"/>
      <c r="M314" s="15"/>
      <c r="N314" s="80"/>
      <c r="O314" s="328"/>
      <c r="P314" s="328"/>
      <c r="Q314" s="567"/>
      <c r="R314" s="228"/>
      <c r="S314" s="182">
        <f>SUM(N314:R314)</f>
        <v>0</v>
      </c>
      <c r="T314" s="254">
        <f>1.05*S314</f>
        <v>0</v>
      </c>
    </row>
    <row r="315" spans="1:20">
      <c r="A315" s="2"/>
      <c r="B315" s="2"/>
      <c r="F315" s="1081"/>
      <c r="H315" s="15"/>
      <c r="I315" s="15"/>
      <c r="J315" s="15"/>
      <c r="K315" s="15"/>
      <c r="L315" s="15"/>
      <c r="M315" s="15"/>
      <c r="N315" s="15"/>
    </row>
    <row r="316" spans="1:20" s="170" customFormat="1" ht="24">
      <c r="A316" s="1">
        <v>2</v>
      </c>
      <c r="B316" s="1">
        <v>6</v>
      </c>
      <c r="C316" s="52" t="s">
        <v>153</v>
      </c>
      <c r="D316" s="3"/>
      <c r="E316" s="491"/>
      <c r="F316" s="1086"/>
      <c r="G316" s="12"/>
      <c r="H316" s="15"/>
      <c r="I316" s="522"/>
      <c r="J316" s="591"/>
      <c r="K316" s="15"/>
      <c r="L316" s="15"/>
      <c r="M316" s="15"/>
      <c r="N316" s="79"/>
      <c r="O316" s="2"/>
      <c r="P316" s="2"/>
    </row>
    <row r="317" spans="1:20" s="170" customFormat="1" ht="36">
      <c r="A317" s="1"/>
      <c r="B317" s="1"/>
      <c r="C317" s="293" t="s">
        <v>154</v>
      </c>
      <c r="D317" s="3"/>
      <c r="E317" s="12"/>
      <c r="F317" s="1081"/>
      <c r="G317" s="12"/>
      <c r="H317" s="15"/>
      <c r="I317" s="522"/>
      <c r="J317" s="591"/>
      <c r="K317" s="528"/>
      <c r="L317" s="527"/>
      <c r="M317" s="15"/>
      <c r="N317" s="79"/>
      <c r="O317" s="2"/>
      <c r="P317" s="2"/>
    </row>
    <row r="318" spans="1:20" s="456" customFormat="1" ht="13.5">
      <c r="A318" s="2"/>
      <c r="B318" s="2"/>
      <c r="C318" s="47" t="s">
        <v>257</v>
      </c>
      <c r="D318" s="100" t="s">
        <v>47</v>
      </c>
      <c r="E318" s="22">
        <v>1000</v>
      </c>
      <c r="F318" s="1080"/>
      <c r="G318" s="22">
        <f>E318*F318</f>
        <v>0</v>
      </c>
      <c r="H318" s="15"/>
      <c r="I318" s="355"/>
      <c r="J318" s="356"/>
      <c r="K318" s="357"/>
      <c r="L318" s="365"/>
      <c r="M318" s="15"/>
      <c r="N318" s="80"/>
      <c r="O318" s="328"/>
      <c r="P318" s="328"/>
      <c r="Q318" s="568"/>
      <c r="R318" s="461"/>
      <c r="S318" s="441">
        <f>SUM(N318:R318)</f>
        <v>0</v>
      </c>
      <c r="T318" s="470">
        <f>1.05*S318</f>
        <v>0</v>
      </c>
    </row>
    <row r="319" spans="1:20">
      <c r="A319" s="2"/>
      <c r="B319" s="2"/>
      <c r="D319" s="101"/>
      <c r="F319" s="1081"/>
      <c r="H319" s="15"/>
      <c r="I319" s="15"/>
      <c r="J319" s="15"/>
      <c r="K319" s="15"/>
      <c r="L319" s="15"/>
      <c r="M319" s="15"/>
      <c r="N319" s="82"/>
      <c r="O319" s="79"/>
      <c r="P319" s="79"/>
      <c r="Q319" s="79"/>
      <c r="R319" s="166"/>
    </row>
    <row r="320" spans="1:20" s="167" customFormat="1" ht="24">
      <c r="A320" s="1">
        <v>2</v>
      </c>
      <c r="B320" s="1">
        <v>7</v>
      </c>
      <c r="C320" s="377" t="s">
        <v>451</v>
      </c>
      <c r="D320" s="196"/>
      <c r="E320" s="21"/>
      <c r="F320" s="1100"/>
      <c r="G320" s="197"/>
      <c r="H320" s="42"/>
      <c r="I320" s="44"/>
      <c r="J320" s="44"/>
      <c r="K320" s="44"/>
      <c r="L320" s="44"/>
      <c r="M320" s="593"/>
      <c r="N320" s="594"/>
      <c r="O320" s="595"/>
      <c r="P320" s="95"/>
    </row>
    <row r="321" spans="1:20" s="176" customFormat="1" ht="108">
      <c r="A321" s="141"/>
      <c r="B321" s="141"/>
      <c r="C321" s="139" t="s">
        <v>452</v>
      </c>
      <c r="D321" s="101"/>
      <c r="E321" s="104"/>
      <c r="F321" s="1101"/>
      <c r="G321" s="105"/>
      <c r="H321" s="105"/>
      <c r="I321" s="105"/>
      <c r="J321" s="105"/>
      <c r="K321" s="105"/>
      <c r="L321" s="105"/>
      <c r="M321" s="104"/>
      <c r="N321" s="105"/>
      <c r="O321" s="106"/>
      <c r="P321" s="107"/>
    </row>
    <row r="322" spans="1:20" s="176" customFormat="1" ht="36">
      <c r="A322" s="141"/>
      <c r="B322" s="141"/>
      <c r="C322" s="139" t="s">
        <v>311</v>
      </c>
      <c r="D322" s="101"/>
      <c r="E322" s="104"/>
      <c r="F322" s="1101"/>
      <c r="G322" s="105"/>
      <c r="H322" s="105"/>
      <c r="I322" s="105"/>
      <c r="J322" s="105"/>
      <c r="K322" s="105"/>
      <c r="L322" s="105"/>
      <c r="M322" s="104"/>
      <c r="N322" s="105"/>
      <c r="O322" s="106"/>
      <c r="P322" s="107"/>
    </row>
    <row r="323" spans="1:20" s="167" customFormat="1" ht="96">
      <c r="A323" s="42"/>
      <c r="B323" s="35"/>
      <c r="C323" s="60" t="s">
        <v>14</v>
      </c>
      <c r="D323" s="196"/>
      <c r="E323" s="345"/>
      <c r="F323" s="1100"/>
      <c r="G323" s="197"/>
      <c r="H323" s="265"/>
      <c r="I323" s="596"/>
      <c r="J323" s="596"/>
      <c r="K323" s="596"/>
      <c r="L323" s="596"/>
      <c r="M323" s="593"/>
      <c r="N323" s="597"/>
      <c r="O323" s="595"/>
      <c r="P323" s="95"/>
    </row>
    <row r="324" spans="1:20" s="167" customFormat="1" ht="36">
      <c r="A324" s="42"/>
      <c r="B324" s="35"/>
      <c r="C324" s="60" t="s">
        <v>269</v>
      </c>
      <c r="D324" s="196"/>
      <c r="E324" s="21"/>
      <c r="F324" s="1100"/>
      <c r="G324" s="197"/>
      <c r="H324" s="265"/>
      <c r="I324" s="596"/>
      <c r="J324" s="596"/>
      <c r="K324" s="596"/>
      <c r="L324" s="596"/>
      <c r="M324" s="597"/>
      <c r="N324" s="597"/>
      <c r="O324" s="595"/>
      <c r="P324" s="95"/>
    </row>
    <row r="325" spans="1:20" s="167" customFormat="1" ht="39" customHeight="1">
      <c r="A325" s="42"/>
      <c r="B325" s="35"/>
      <c r="C325" s="60" t="s">
        <v>13</v>
      </c>
      <c r="D325" s="196"/>
      <c r="E325" s="21"/>
      <c r="F325" s="1100"/>
      <c r="G325" s="197"/>
      <c r="H325" s="265"/>
      <c r="I325" s="596"/>
      <c r="J325" s="596"/>
      <c r="K325" s="596"/>
      <c r="L325" s="596"/>
      <c r="M325" s="593"/>
      <c r="N325" s="598"/>
      <c r="O325" s="595"/>
      <c r="P325" s="95"/>
    </row>
    <row r="326" spans="1:20" s="167" customFormat="1" ht="36">
      <c r="A326" s="42"/>
      <c r="B326" s="35"/>
      <c r="C326" s="60" t="s">
        <v>71</v>
      </c>
      <c r="D326" s="196"/>
      <c r="E326" s="21"/>
      <c r="F326" s="1100"/>
      <c r="G326" s="197"/>
      <c r="H326" s="265"/>
      <c r="I326" s="596"/>
      <c r="J326" s="596"/>
      <c r="K326" s="596"/>
      <c r="L326" s="596"/>
      <c r="M326" s="593"/>
      <c r="N326" s="598"/>
      <c r="O326" s="595"/>
      <c r="P326" s="95"/>
    </row>
    <row r="327" spans="1:20" s="167" customFormat="1" ht="36">
      <c r="A327" s="42"/>
      <c r="B327" s="35"/>
      <c r="C327" s="60" t="s">
        <v>15</v>
      </c>
      <c r="D327" s="196"/>
      <c r="E327" s="21"/>
      <c r="F327" s="1100"/>
      <c r="G327" s="197"/>
      <c r="H327" s="265"/>
      <c r="I327" s="596"/>
      <c r="J327" s="596"/>
      <c r="K327" s="596"/>
      <c r="L327" s="596"/>
      <c r="M327" s="593"/>
      <c r="N327" s="598"/>
      <c r="O327" s="595"/>
      <c r="P327" s="599"/>
    </row>
    <row r="328" spans="1:20" s="167" customFormat="1" ht="48">
      <c r="A328" s="42"/>
      <c r="B328" s="35"/>
      <c r="C328" s="60" t="s">
        <v>12</v>
      </c>
      <c r="D328" s="196"/>
      <c r="E328" s="21"/>
      <c r="F328" s="1097"/>
      <c r="G328" s="197"/>
      <c r="H328" s="265"/>
      <c r="I328" s="528"/>
      <c r="J328" s="527"/>
      <c r="K328" s="528"/>
      <c r="L328" s="527"/>
      <c r="M328" s="593"/>
      <c r="N328" s="82"/>
      <c r="O328" s="600"/>
      <c r="P328" s="599"/>
      <c r="Q328" s="189"/>
    </row>
    <row r="329" spans="1:20" s="167" customFormat="1" ht="15">
      <c r="A329" s="42"/>
      <c r="B329" s="35"/>
      <c r="C329" s="60" t="s">
        <v>10</v>
      </c>
      <c r="D329" s="196"/>
      <c r="E329" s="21"/>
      <c r="F329" s="1100"/>
      <c r="G329" s="197"/>
      <c r="H329" s="265"/>
      <c r="I329" s="596"/>
      <c r="J329" s="596"/>
      <c r="K329" s="596"/>
      <c r="L329" s="596"/>
      <c r="M329" s="593"/>
      <c r="N329" s="598"/>
      <c r="O329" s="600"/>
      <c r="P329" s="599"/>
    </row>
    <row r="330" spans="1:20" s="167" customFormat="1" ht="24">
      <c r="A330" s="42"/>
      <c r="B330" s="35"/>
      <c r="C330" s="60" t="s">
        <v>11</v>
      </c>
      <c r="D330" s="196"/>
      <c r="E330" s="21"/>
      <c r="F330" s="1100"/>
      <c r="G330" s="197"/>
      <c r="H330" s="196"/>
      <c r="I330" s="3"/>
      <c r="J330" s="3"/>
      <c r="K330" s="3"/>
      <c r="L330" s="3"/>
      <c r="M330" s="245"/>
      <c r="N330" s="44"/>
      <c r="O330" s="44"/>
      <c r="P330" s="44"/>
    </row>
    <row r="331" spans="1:20" s="201" customFormat="1" ht="24">
      <c r="A331" s="2"/>
      <c r="B331" s="33"/>
      <c r="C331" s="142" t="s">
        <v>454</v>
      </c>
      <c r="D331" s="143" t="s">
        <v>48</v>
      </c>
      <c r="E331" s="38">
        <v>140</v>
      </c>
      <c r="F331" s="1083"/>
      <c r="G331" s="22">
        <f>E331*F331</f>
        <v>0</v>
      </c>
      <c r="H331" s="11"/>
      <c r="I331" s="355"/>
      <c r="J331" s="356"/>
      <c r="K331" s="357"/>
      <c r="L331" s="601"/>
      <c r="M331" s="11"/>
      <c r="N331" s="80"/>
      <c r="O331" s="328"/>
      <c r="P331" s="80"/>
      <c r="Q331" s="562"/>
      <c r="R331" s="233"/>
      <c r="S331" s="234">
        <f>SUM(N331:R331)</f>
        <v>0</v>
      </c>
      <c r="T331" s="225">
        <f>1.05*S331</f>
        <v>0</v>
      </c>
    </row>
    <row r="332" spans="1:20" s="42" customFormat="1" ht="12.75">
      <c r="B332" s="36"/>
      <c r="C332" s="199"/>
      <c r="D332" s="196"/>
      <c r="E332" s="21"/>
      <c r="F332" s="1100"/>
      <c r="G332" s="197"/>
      <c r="H332" s="196"/>
      <c r="I332" s="355"/>
      <c r="J332" s="3"/>
      <c r="K332" s="3"/>
      <c r="L332" s="3"/>
      <c r="M332" s="245"/>
      <c r="N332" s="202"/>
      <c r="O332" s="44"/>
      <c r="P332" s="44"/>
    </row>
    <row r="333" spans="1:20" s="170" customFormat="1" ht="36">
      <c r="A333" s="1">
        <v>2</v>
      </c>
      <c r="B333" s="1">
        <v>8</v>
      </c>
      <c r="C333" s="45" t="s">
        <v>329</v>
      </c>
      <c r="D333" s="3"/>
      <c r="E333" s="11"/>
      <c r="F333" s="518"/>
      <c r="G333" s="11"/>
      <c r="H333" s="11"/>
      <c r="I333" s="11"/>
      <c r="J333" s="11"/>
      <c r="K333" s="11"/>
      <c r="L333" s="11"/>
      <c r="M333" s="11"/>
      <c r="N333" s="2"/>
      <c r="O333" s="2"/>
      <c r="P333" s="2"/>
    </row>
    <row r="334" spans="1:20" s="176" customFormat="1" ht="108">
      <c r="A334" s="141"/>
      <c r="B334" s="141"/>
      <c r="C334" s="139" t="s">
        <v>452</v>
      </c>
      <c r="D334" s="101"/>
      <c r="E334" s="104"/>
      <c r="F334" s="1101"/>
      <c r="G334" s="105"/>
      <c r="H334" s="105"/>
      <c r="I334" s="105"/>
      <c r="J334" s="105"/>
      <c r="K334" s="105"/>
      <c r="L334" s="105"/>
      <c r="M334" s="104"/>
      <c r="N334" s="105"/>
      <c r="O334" s="106"/>
      <c r="P334" s="107"/>
    </row>
    <row r="335" spans="1:20" s="176" customFormat="1" ht="36">
      <c r="A335" s="141"/>
      <c r="B335" s="141"/>
      <c r="C335" s="139" t="s">
        <v>311</v>
      </c>
      <c r="D335" s="101"/>
      <c r="E335" s="104"/>
      <c r="F335" s="1101"/>
      <c r="G335" s="105"/>
      <c r="H335" s="105"/>
      <c r="I335" s="105"/>
      <c r="J335" s="105"/>
      <c r="K335" s="105"/>
      <c r="L335" s="105"/>
      <c r="M335" s="104"/>
      <c r="N335" s="105"/>
      <c r="O335" s="106"/>
      <c r="P335" s="107"/>
    </row>
    <row r="336" spans="1:20" s="170" customFormat="1" ht="72">
      <c r="A336" s="1"/>
      <c r="B336" s="1"/>
      <c r="C336" s="50" t="s">
        <v>309</v>
      </c>
      <c r="D336" s="3"/>
      <c r="E336" s="11"/>
      <c r="F336" s="518"/>
      <c r="G336" s="11"/>
      <c r="H336" s="11"/>
      <c r="I336" s="11"/>
      <c r="J336" s="11"/>
      <c r="K336" s="11"/>
      <c r="L336" s="11"/>
      <c r="M336" s="11"/>
      <c r="N336" s="597"/>
      <c r="O336" s="2"/>
      <c r="P336" s="2"/>
    </row>
    <row r="337" spans="1:20" s="170" customFormat="1" ht="36">
      <c r="A337" s="1"/>
      <c r="B337" s="1"/>
      <c r="C337" s="50" t="s">
        <v>310</v>
      </c>
      <c r="D337" s="3"/>
      <c r="E337" s="11"/>
      <c r="F337" s="518"/>
      <c r="G337" s="11"/>
      <c r="H337" s="11"/>
      <c r="I337" s="528"/>
      <c r="J337" s="527"/>
      <c r="K337" s="528"/>
      <c r="L337" s="527"/>
      <c r="M337" s="11"/>
      <c r="N337" s="597"/>
      <c r="O337" s="2"/>
      <c r="P337" s="2"/>
    </row>
    <row r="338" spans="1:20" s="170" customFormat="1">
      <c r="A338" s="1"/>
      <c r="B338" s="1"/>
      <c r="C338" s="50" t="s">
        <v>173</v>
      </c>
      <c r="D338" s="3"/>
      <c r="E338" s="11"/>
      <c r="F338" s="518"/>
      <c r="G338" s="11"/>
      <c r="H338" s="11"/>
      <c r="I338" s="11"/>
      <c r="J338" s="11"/>
      <c r="K338" s="11"/>
      <c r="L338" s="11"/>
      <c r="M338" s="11"/>
      <c r="N338" s="79"/>
      <c r="O338" s="2"/>
      <c r="P338" s="2"/>
    </row>
    <row r="339" spans="1:20" s="170" customFormat="1">
      <c r="A339" s="1"/>
      <c r="B339" s="1"/>
      <c r="C339" s="50" t="s">
        <v>256</v>
      </c>
      <c r="D339" s="3"/>
      <c r="E339" s="11"/>
      <c r="F339" s="518"/>
      <c r="G339" s="11"/>
      <c r="H339" s="11"/>
      <c r="I339" s="12"/>
      <c r="J339" s="11"/>
      <c r="K339" s="11"/>
      <c r="L339" s="11"/>
      <c r="M339" s="11"/>
      <c r="N339" s="79"/>
      <c r="O339" s="2"/>
      <c r="P339" s="2"/>
    </row>
    <row r="340" spans="1:20" s="201" customFormat="1" ht="24">
      <c r="A340" s="2"/>
      <c r="B340" s="33"/>
      <c r="C340" s="142" t="s">
        <v>453</v>
      </c>
      <c r="D340" s="143" t="s">
        <v>48</v>
      </c>
      <c r="E340" s="38">
        <v>1000</v>
      </c>
      <c r="F340" s="1083"/>
      <c r="G340" s="22">
        <f>E340*F340</f>
        <v>0</v>
      </c>
      <c r="H340" s="11"/>
      <c r="I340" s="355"/>
      <c r="J340" s="356"/>
      <c r="K340" s="357"/>
      <c r="L340" s="601"/>
      <c r="M340" s="11"/>
      <c r="N340" s="80"/>
      <c r="O340" s="328"/>
      <c r="P340" s="80"/>
      <c r="Q340" s="562"/>
      <c r="R340" s="233"/>
      <c r="S340" s="234">
        <f>SUM(N340:R340)</f>
        <v>0</v>
      </c>
      <c r="T340" s="225">
        <f>1.05*S340</f>
        <v>0</v>
      </c>
    </row>
    <row r="341" spans="1:20">
      <c r="F341" s="1079"/>
    </row>
    <row r="342" spans="1:20" s="107" customFormat="1">
      <c r="A342" s="1">
        <v>2</v>
      </c>
      <c r="B342" s="1">
        <v>9</v>
      </c>
      <c r="C342" s="140" t="s">
        <v>146</v>
      </c>
      <c r="D342" s="144"/>
      <c r="E342" s="104"/>
      <c r="F342" s="1101"/>
      <c r="G342" s="244"/>
      <c r="H342" s="105"/>
      <c r="I342" s="105"/>
      <c r="J342" s="105"/>
      <c r="K342" s="105"/>
      <c r="L342" s="105"/>
      <c r="M342" s="106"/>
    </row>
    <row r="343" spans="1:20" s="107" customFormat="1" ht="36">
      <c r="A343" s="141"/>
      <c r="B343" s="141"/>
      <c r="C343" s="139" t="s">
        <v>274</v>
      </c>
      <c r="D343" s="101"/>
      <c r="E343" s="104"/>
      <c r="F343" s="1101"/>
      <c r="G343" s="244"/>
      <c r="H343" s="105"/>
      <c r="I343" s="105"/>
      <c r="J343" s="105"/>
      <c r="K343" s="105"/>
      <c r="L343" s="105"/>
      <c r="M343" s="106"/>
    </row>
    <row r="344" spans="1:20" s="107" customFormat="1" ht="60">
      <c r="A344" s="141"/>
      <c r="B344" s="141"/>
      <c r="C344" s="145" t="s">
        <v>183</v>
      </c>
      <c r="D344" s="101"/>
      <c r="E344" s="104"/>
      <c r="F344" s="1101"/>
      <c r="G344" s="244"/>
      <c r="H344" s="105"/>
      <c r="I344" s="528"/>
      <c r="J344" s="527"/>
      <c r="K344" s="528"/>
      <c r="L344" s="527"/>
      <c r="M344" s="106"/>
      <c r="N344" s="245"/>
      <c r="O344" s="245"/>
    </row>
    <row r="345" spans="1:20" s="107" customFormat="1" ht="24">
      <c r="A345" s="103"/>
      <c r="B345" s="103"/>
      <c r="C345" s="122" t="s">
        <v>149</v>
      </c>
      <c r="E345" s="491"/>
      <c r="F345" s="1086"/>
      <c r="G345" s="147"/>
      <c r="M345" s="106"/>
      <c r="N345" s="241"/>
    </row>
    <row r="346" spans="1:20" s="107" customFormat="1" ht="24">
      <c r="A346" s="103"/>
      <c r="B346" s="103"/>
      <c r="C346" s="148" t="s">
        <v>40</v>
      </c>
      <c r="D346" s="100" t="s">
        <v>47</v>
      </c>
      <c r="E346" s="198">
        <v>4500</v>
      </c>
      <c r="F346" s="1102"/>
      <c r="G346" s="22">
        <f>E346*F346</f>
        <v>0</v>
      </c>
      <c r="H346" s="105"/>
      <c r="I346" s="355"/>
      <c r="J346" s="356"/>
      <c r="K346" s="357"/>
      <c r="L346" s="365"/>
      <c r="M346" s="106"/>
      <c r="N346" s="80"/>
      <c r="O346" s="117"/>
      <c r="P346" s="80"/>
      <c r="Q346" s="569"/>
      <c r="R346" s="131"/>
      <c r="S346" s="132">
        <f>SUM(N346:R346)</f>
        <v>0</v>
      </c>
      <c r="T346" s="288">
        <f>1.05*S346</f>
        <v>0</v>
      </c>
    </row>
    <row r="347" spans="1:20">
      <c r="A347" s="2"/>
      <c r="B347" s="33"/>
      <c r="D347" s="102"/>
      <c r="E347" s="11"/>
      <c r="F347" s="518"/>
      <c r="G347" s="11"/>
      <c r="H347" s="11"/>
      <c r="I347" s="11"/>
      <c r="J347" s="11"/>
      <c r="K347" s="11"/>
      <c r="L347" s="11"/>
      <c r="M347" s="11"/>
      <c r="N347" s="11"/>
    </row>
    <row r="348" spans="1:20" s="424" customFormat="1" ht="24">
      <c r="A348" s="1">
        <v>2</v>
      </c>
      <c r="B348" s="1">
        <v>10</v>
      </c>
      <c r="C348" s="45" t="s">
        <v>108</v>
      </c>
      <c r="D348" s="40"/>
      <c r="E348" s="30"/>
      <c r="F348" s="1103"/>
      <c r="G348" s="294"/>
      <c r="H348" s="423"/>
      <c r="I348" s="391"/>
      <c r="J348" s="539"/>
      <c r="K348" s="539"/>
      <c r="L348" s="539"/>
      <c r="M348" s="539"/>
      <c r="N348" s="539"/>
      <c r="O348" s="539"/>
      <c r="P348" s="539"/>
    </row>
    <row r="349" spans="1:20" s="426" customFormat="1" ht="72">
      <c r="A349" s="295"/>
      <c r="B349" s="295"/>
      <c r="C349" s="50" t="s">
        <v>138</v>
      </c>
      <c r="D349" s="3"/>
      <c r="E349" s="104"/>
      <c r="F349" s="1104"/>
      <c r="G349" s="245"/>
      <c r="H349" s="425"/>
      <c r="I349" s="421"/>
      <c r="J349" s="540"/>
      <c r="K349" s="422"/>
      <c r="L349" s="422"/>
      <c r="M349" s="422"/>
      <c r="N349" s="422"/>
      <c r="O349" s="422"/>
      <c r="P349" s="422"/>
    </row>
    <row r="350" spans="1:20" s="426" customFormat="1" ht="96">
      <c r="A350" s="295"/>
      <c r="B350" s="295"/>
      <c r="C350" s="50" t="s">
        <v>139</v>
      </c>
      <c r="D350" s="3"/>
      <c r="E350" s="104"/>
      <c r="F350" s="1104"/>
      <c r="G350" s="245"/>
      <c r="H350" s="425"/>
      <c r="I350" s="421"/>
      <c r="J350" s="430"/>
      <c r="K350" s="430"/>
      <c r="L350" s="430"/>
      <c r="M350" s="383"/>
      <c r="N350" s="430"/>
      <c r="O350" s="422"/>
      <c r="P350" s="422"/>
    </row>
    <row r="351" spans="1:20" s="426" customFormat="1" ht="24">
      <c r="A351" s="103"/>
      <c r="B351" s="103"/>
      <c r="C351" s="145" t="s">
        <v>60</v>
      </c>
      <c r="D351" s="107"/>
      <c r="E351" s="359"/>
      <c r="F351" s="1105"/>
      <c r="G351" s="147"/>
      <c r="H351" s="541"/>
      <c r="I351" s="421"/>
      <c r="J351" s="422"/>
      <c r="K351" s="422"/>
      <c r="L351" s="422"/>
      <c r="M351" s="422"/>
      <c r="N351" s="422"/>
      <c r="O351" s="422"/>
      <c r="P351" s="422"/>
    </row>
    <row r="352" spans="1:20" s="424" customFormat="1" ht="13.5">
      <c r="A352" s="103"/>
      <c r="B352" s="103"/>
      <c r="C352" s="148" t="s">
        <v>140</v>
      </c>
      <c r="D352" s="100" t="s">
        <v>48</v>
      </c>
      <c r="E352" s="198">
        <v>400</v>
      </c>
      <c r="F352" s="1102"/>
      <c r="G352" s="22">
        <f>E352*F352</f>
        <v>0</v>
      </c>
      <c r="H352" s="542"/>
      <c r="I352" s="391"/>
      <c r="J352" s="413"/>
      <c r="K352" s="356"/>
      <c r="L352" s="413"/>
      <c r="M352" s="413"/>
      <c r="N352" s="413"/>
      <c r="O352" s="413"/>
      <c r="P352" s="414"/>
    </row>
    <row r="353" spans="1:24" s="107" customFormat="1">
      <c r="A353" s="103"/>
      <c r="B353" s="103"/>
      <c r="C353" s="122"/>
      <c r="D353" s="101"/>
      <c r="E353" s="104"/>
      <c r="F353" s="1101"/>
      <c r="G353" s="244"/>
      <c r="H353" s="105"/>
      <c r="I353" s="105"/>
      <c r="J353" s="105"/>
      <c r="K353" s="105"/>
      <c r="L353" s="105"/>
      <c r="M353" s="106"/>
    </row>
    <row r="354" spans="1:24" s="471" customFormat="1" ht="36">
      <c r="A354" s="1">
        <v>2</v>
      </c>
      <c r="B354" s="1">
        <v>11</v>
      </c>
      <c r="C354" s="505" t="s">
        <v>450</v>
      </c>
      <c r="D354" s="506"/>
      <c r="E354" s="42"/>
      <c r="F354" s="136"/>
      <c r="G354" s="42"/>
      <c r="H354" s="221"/>
      <c r="I354" s="602"/>
      <c r="J354" s="602"/>
      <c r="K354" s="602"/>
      <c r="L354" s="602"/>
      <c r="M354" s="602"/>
      <c r="N354" s="602"/>
      <c r="O354" s="602"/>
      <c r="P354" s="602"/>
    </row>
    <row r="355" spans="1:24" s="471" customFormat="1" ht="48">
      <c r="A355" s="42"/>
      <c r="B355" s="507"/>
      <c r="C355" s="59" t="s">
        <v>455</v>
      </c>
      <c r="D355" s="506"/>
      <c r="E355" s="42"/>
      <c r="F355" s="136"/>
      <c r="G355" s="42"/>
      <c r="H355" s="221"/>
      <c r="I355" s="602"/>
      <c r="J355" s="602"/>
      <c r="K355" s="602"/>
      <c r="L355" s="602"/>
      <c r="M355" s="602"/>
      <c r="N355" s="602"/>
      <c r="O355" s="602"/>
      <c r="P355" s="602"/>
    </row>
    <row r="356" spans="1:24" s="471" customFormat="1" ht="36">
      <c r="A356" s="42"/>
      <c r="B356" s="507"/>
      <c r="C356" s="59" t="s">
        <v>456</v>
      </c>
      <c r="D356" s="506"/>
      <c r="E356" s="42"/>
      <c r="F356" s="136"/>
      <c r="G356" s="42"/>
      <c r="H356" s="221"/>
      <c r="I356" s="602"/>
      <c r="J356" s="602"/>
      <c r="K356" s="602"/>
      <c r="L356" s="602"/>
      <c r="M356" s="602"/>
      <c r="N356" s="602"/>
      <c r="O356" s="602"/>
      <c r="P356" s="602"/>
    </row>
    <row r="357" spans="1:24" s="471" customFormat="1" ht="36">
      <c r="A357" s="42"/>
      <c r="B357" s="507"/>
      <c r="C357" s="59" t="s">
        <v>445</v>
      </c>
      <c r="D357" s="506"/>
      <c r="E357" s="42"/>
      <c r="F357" s="136"/>
      <c r="G357" s="42"/>
      <c r="H357" s="221"/>
      <c r="I357" s="602"/>
      <c r="J357" s="602"/>
      <c r="K357" s="602"/>
      <c r="L357" s="602"/>
      <c r="M357" s="602"/>
      <c r="N357" s="602"/>
      <c r="O357" s="602"/>
      <c r="P357" s="602"/>
    </row>
    <row r="358" spans="1:24" s="471" customFormat="1" ht="13.5">
      <c r="A358" s="42"/>
      <c r="B358" s="507"/>
      <c r="C358" s="59" t="s">
        <v>482</v>
      </c>
      <c r="D358" s="506"/>
      <c r="E358" s="42"/>
      <c r="F358" s="136"/>
      <c r="G358" s="42"/>
      <c r="H358" s="221"/>
      <c r="I358" s="602"/>
      <c r="J358" s="602"/>
      <c r="K358" s="602"/>
      <c r="L358" s="602"/>
      <c r="M358" s="602"/>
      <c r="N358" s="602"/>
      <c r="O358" s="602"/>
      <c r="P358" s="602"/>
    </row>
    <row r="359" spans="1:24" s="471" customFormat="1" ht="13.5">
      <c r="A359" s="42"/>
      <c r="B359" s="507"/>
      <c r="C359" s="508"/>
      <c r="D359" s="509" t="s">
        <v>48</v>
      </c>
      <c r="E359" s="510">
        <v>1140</v>
      </c>
      <c r="F359" s="1090"/>
      <c r="G359" s="22">
        <f>E359*F359</f>
        <v>0</v>
      </c>
      <c r="H359" s="221"/>
      <c r="I359" s="602"/>
      <c r="J359" s="602"/>
      <c r="K359" s="602"/>
      <c r="L359" s="602"/>
      <c r="M359" s="602"/>
      <c r="N359" s="602"/>
      <c r="O359" s="602"/>
      <c r="P359" s="602"/>
    </row>
    <row r="360" spans="1:24" s="484" customFormat="1">
      <c r="F360" s="1106"/>
      <c r="I360" s="603"/>
      <c r="J360" s="603"/>
      <c r="K360" s="603"/>
      <c r="L360" s="603"/>
      <c r="M360" s="603"/>
      <c r="N360" s="603"/>
      <c r="O360" s="603"/>
      <c r="P360" s="603"/>
    </row>
    <row r="361" spans="1:24" s="42" customFormat="1" ht="24">
      <c r="A361" s="1">
        <v>2</v>
      </c>
      <c r="B361" s="1">
        <v>12</v>
      </c>
      <c r="C361" s="377" t="s">
        <v>457</v>
      </c>
      <c r="D361" s="196"/>
      <c r="E361" s="21"/>
      <c r="F361" s="1100"/>
      <c r="G361" s="264"/>
      <c r="H361" s="266"/>
      <c r="I361" s="102"/>
      <c r="J361" s="102"/>
      <c r="K361" s="102"/>
      <c r="L361" s="102"/>
      <c r="M361" s="149"/>
      <c r="N361" s="604"/>
      <c r="O361" s="159"/>
      <c r="P361" s="149"/>
    </row>
    <row r="362" spans="1:24" s="167" customFormat="1" ht="60">
      <c r="A362" s="1"/>
      <c r="B362" s="1"/>
      <c r="C362" s="60" t="s">
        <v>458</v>
      </c>
      <c r="D362" s="196"/>
      <c r="E362" s="21"/>
      <c r="F362" s="1100"/>
      <c r="G362" s="264"/>
      <c r="H362" s="266"/>
      <c r="I362" s="102"/>
      <c r="J362" s="102"/>
      <c r="K362" s="102"/>
      <c r="L362" s="102"/>
      <c r="M362" s="149"/>
      <c r="N362" s="288"/>
      <c r="O362" s="605"/>
      <c r="P362" s="44"/>
    </row>
    <row r="363" spans="1:24" s="167" customFormat="1">
      <c r="A363" s="1"/>
      <c r="B363" s="1"/>
      <c r="C363" s="60" t="s">
        <v>9</v>
      </c>
      <c r="D363" s="196"/>
      <c r="E363" s="21"/>
      <c r="F363" s="1100"/>
      <c r="G363" s="264"/>
      <c r="H363" s="266"/>
      <c r="I363" s="245"/>
      <c r="J363" s="80"/>
      <c r="K363" s="328"/>
      <c r="L363" s="80"/>
      <c r="M363" s="118"/>
      <c r="N363" s="80"/>
      <c r="O363" s="119"/>
      <c r="P363" s="152"/>
    </row>
    <row r="364" spans="1:24" s="167" customFormat="1" ht="36">
      <c r="A364" s="1"/>
      <c r="B364" s="1"/>
      <c r="C364" s="60" t="s">
        <v>143</v>
      </c>
      <c r="D364" s="196"/>
      <c r="E364" s="491"/>
      <c r="F364" s="136"/>
      <c r="G364" s="42"/>
      <c r="H364" s="266"/>
      <c r="I364" s="543"/>
      <c r="J364" s="606"/>
      <c r="K364" s="102"/>
      <c r="L364" s="102"/>
      <c r="M364" s="149"/>
      <c r="N364" s="288"/>
      <c r="O364" s="605"/>
      <c r="P364" s="152"/>
    </row>
    <row r="365" spans="1:24" s="167" customFormat="1">
      <c r="A365" s="42"/>
      <c r="B365" s="35"/>
      <c r="C365" s="297" t="s">
        <v>459</v>
      </c>
      <c r="D365" s="5" t="s">
        <v>264</v>
      </c>
      <c r="E365" s="198">
        <v>2330</v>
      </c>
      <c r="F365" s="1107"/>
      <c r="G365" s="22">
        <f>E365*F365</f>
        <v>0</v>
      </c>
      <c r="H365" s="196"/>
      <c r="I365" s="607"/>
      <c r="J365" s="80"/>
      <c r="K365" s="328"/>
      <c r="L365" s="80"/>
      <c r="M365" s="118"/>
      <c r="N365" s="80"/>
      <c r="O365" s="119"/>
      <c r="P365" s="121"/>
    </row>
    <row r="366" spans="1:24">
      <c r="A366" s="2"/>
      <c r="B366" s="2"/>
      <c r="F366" s="1081"/>
      <c r="H366" s="15"/>
      <c r="I366" s="15"/>
      <c r="J366" s="15"/>
      <c r="K366" s="15"/>
      <c r="L366" s="15"/>
      <c r="M366" s="15"/>
      <c r="N366" s="15"/>
      <c r="X366" s="2" t="e">
        <f>#REF!-#REF!</f>
        <v>#REF!</v>
      </c>
    </row>
    <row r="367" spans="1:24">
      <c r="F367" s="1079"/>
    </row>
    <row r="368" spans="1:24" ht="12.75">
      <c r="A368" s="2"/>
      <c r="B368" s="2"/>
      <c r="C368" s="73" t="s">
        <v>281</v>
      </c>
      <c r="D368" s="5"/>
      <c r="E368" s="203"/>
      <c r="F368" s="1094"/>
      <c r="G368" s="160">
        <f>SUM(G285:G365)</f>
        <v>0</v>
      </c>
      <c r="H368" s="2"/>
      <c r="I368" s="2"/>
      <c r="J368" s="2"/>
      <c r="K368" s="2"/>
      <c r="L368" s="2"/>
      <c r="M368" s="2"/>
      <c r="N368" s="2"/>
    </row>
    <row r="369" spans="1:22">
      <c r="A369" s="2"/>
      <c r="B369" s="2"/>
      <c r="C369" s="53"/>
      <c r="E369" s="14"/>
      <c r="F369" s="1095"/>
      <c r="G369" s="14"/>
      <c r="H369" s="14"/>
      <c r="I369" s="14"/>
      <c r="J369" s="14"/>
      <c r="K369" s="14"/>
      <c r="L369" s="14"/>
      <c r="M369" s="14"/>
      <c r="N369" s="14"/>
    </row>
    <row r="370" spans="1:22" ht="24">
      <c r="A370" s="74">
        <v>3</v>
      </c>
      <c r="B370" s="34"/>
      <c r="C370" s="75" t="s">
        <v>155</v>
      </c>
      <c r="D370" s="4" t="s">
        <v>237</v>
      </c>
      <c r="E370" s="13" t="s">
        <v>304</v>
      </c>
      <c r="F370" s="1096" t="s">
        <v>306</v>
      </c>
      <c r="G370" s="13" t="s">
        <v>104</v>
      </c>
      <c r="H370" s="30"/>
      <c r="I370" s="30"/>
      <c r="J370" s="30"/>
      <c r="K370" s="30"/>
      <c r="L370" s="30"/>
      <c r="M370" s="40"/>
      <c r="N370" s="40"/>
    </row>
    <row r="371" spans="1:22" ht="12.75">
      <c r="A371" s="129"/>
      <c r="C371" s="177"/>
      <c r="D371" s="69"/>
      <c r="E371" s="30"/>
      <c r="F371" s="1108"/>
      <c r="G371" s="30"/>
      <c r="H371" s="30"/>
      <c r="I371" s="30"/>
      <c r="J371" s="30"/>
      <c r="K371" s="30"/>
      <c r="L371" s="30"/>
      <c r="M371" s="40"/>
      <c r="N371" s="40"/>
    </row>
    <row r="372" spans="1:22" s="1" customFormat="1" ht="36">
      <c r="A372" s="1">
        <v>3</v>
      </c>
      <c r="B372" s="1">
        <v>1</v>
      </c>
      <c r="C372" s="54" t="s">
        <v>262</v>
      </c>
      <c r="D372" s="3"/>
      <c r="E372" s="18"/>
      <c r="F372" s="18"/>
      <c r="G372" s="164"/>
      <c r="H372" s="164"/>
      <c r="I372" s="164"/>
      <c r="J372" s="164"/>
      <c r="K372" s="164"/>
      <c r="L372" s="164"/>
      <c r="M372" s="18"/>
      <c r="N372" s="79"/>
      <c r="O372" s="2"/>
      <c r="P372" s="133"/>
      <c r="Q372" s="2"/>
      <c r="R372" s="90"/>
      <c r="U372" s="298"/>
      <c r="V372" s="26" t="s">
        <v>323</v>
      </c>
    </row>
    <row r="373" spans="1:22" s="1" customFormat="1" ht="36">
      <c r="C373" s="151" t="s">
        <v>263</v>
      </c>
      <c r="D373" s="3"/>
      <c r="F373" s="1109"/>
      <c r="G373" s="164"/>
      <c r="H373" s="164"/>
      <c r="I373" s="164"/>
      <c r="J373" s="164"/>
      <c r="K373" s="164"/>
      <c r="L373" s="164"/>
      <c r="M373" s="18"/>
      <c r="N373" s="299"/>
      <c r="O373" s="247"/>
      <c r="P373" s="286"/>
      <c r="Q373" s="242"/>
      <c r="R373" s="90"/>
      <c r="U373" s="298"/>
      <c r="V373" s="26"/>
    </row>
    <row r="374" spans="1:22" s="1" customFormat="1" ht="108">
      <c r="C374" s="151" t="s">
        <v>28</v>
      </c>
      <c r="D374" s="3"/>
      <c r="E374" s="18"/>
      <c r="F374" s="18"/>
      <c r="G374" s="164"/>
      <c r="H374" s="164"/>
      <c r="I374" s="528"/>
      <c r="J374" s="608"/>
      <c r="K374" s="528"/>
      <c r="L374" s="527"/>
      <c r="M374" s="18"/>
      <c r="N374" s="79"/>
      <c r="O374" s="2"/>
      <c r="R374" s="90"/>
      <c r="U374" s="298"/>
      <c r="V374" s="26"/>
    </row>
    <row r="375" spans="1:22" s="1" customFormat="1" ht="12.75">
      <c r="C375" s="48" t="s">
        <v>148</v>
      </c>
      <c r="D375" s="3"/>
      <c r="E375" s="18"/>
      <c r="F375" s="18"/>
      <c r="G375" s="18"/>
      <c r="H375" s="418"/>
      <c r="I375" s="355"/>
      <c r="J375" s="418"/>
      <c r="K375" s="300"/>
      <c r="L375" s="300"/>
      <c r="M375" s="18"/>
      <c r="N375" s="80"/>
      <c r="O375" s="328"/>
      <c r="P375" s="80"/>
      <c r="R375" s="41"/>
      <c r="S375" s="301" t="s">
        <v>93</v>
      </c>
      <c r="T375" s="123">
        <f>SUM(N375:P375)</f>
        <v>0</v>
      </c>
      <c r="U375" s="296"/>
      <c r="V375" s="26" t="s">
        <v>323</v>
      </c>
    </row>
    <row r="376" spans="1:22" s="1" customFormat="1" ht="12.75">
      <c r="C376" s="47" t="s">
        <v>90</v>
      </c>
      <c r="D376" s="5" t="s">
        <v>238</v>
      </c>
      <c r="E376" s="150">
        <v>530</v>
      </c>
      <c r="F376" s="1110"/>
      <c r="G376" s="22">
        <f>E376*F376</f>
        <v>0</v>
      </c>
      <c r="H376" s="19"/>
      <c r="I376" s="355"/>
      <c r="J376" s="356"/>
      <c r="K376" s="357"/>
      <c r="L376" s="365"/>
      <c r="M376" s="19"/>
      <c r="N376" s="80"/>
      <c r="O376" s="328"/>
      <c r="P376" s="80"/>
      <c r="Q376" s="569"/>
      <c r="R376" s="131"/>
      <c r="S376" s="132">
        <f>SUM(N376:Q376)</f>
        <v>0</v>
      </c>
      <c r="U376" s="302">
        <f>1.05*S376</f>
        <v>0</v>
      </c>
      <c r="V376" s="303" t="s">
        <v>322</v>
      </c>
    </row>
    <row r="377" spans="1:22" s="200" customFormat="1" ht="12.75">
      <c r="A377" s="1"/>
      <c r="B377" s="1"/>
      <c r="C377" s="47" t="s">
        <v>94</v>
      </c>
      <c r="D377" s="5" t="s">
        <v>238</v>
      </c>
      <c r="E377" s="150">
        <v>390</v>
      </c>
      <c r="F377" s="1110"/>
      <c r="G377" s="22">
        <f>E377*F377</f>
        <v>0</v>
      </c>
      <c r="H377" s="19"/>
      <c r="I377" s="355"/>
      <c r="J377" s="356"/>
      <c r="K377" s="357"/>
      <c r="L377" s="365"/>
      <c r="M377" s="19"/>
      <c r="N377" s="80"/>
      <c r="O377" s="328"/>
      <c r="P377" s="80"/>
      <c r="Q377" s="562"/>
      <c r="R377" s="233"/>
      <c r="S377" s="234">
        <f>SUM(N377:Q377)</f>
        <v>0</v>
      </c>
      <c r="T377" s="361"/>
      <c r="U377" s="362">
        <f>1.05*S377</f>
        <v>0</v>
      </c>
    </row>
    <row r="378" spans="1:22" s="200" customFormat="1" ht="12.75">
      <c r="A378" s="1"/>
      <c r="B378" s="1"/>
      <c r="C378" s="47" t="s">
        <v>284</v>
      </c>
      <c r="D378" s="5" t="s">
        <v>238</v>
      </c>
      <c r="E378" s="150">
        <v>60</v>
      </c>
      <c r="F378" s="1110"/>
      <c r="G378" s="22">
        <f>E378*F378</f>
        <v>0</v>
      </c>
      <c r="H378" s="19"/>
      <c r="I378" s="355"/>
      <c r="J378" s="356"/>
      <c r="K378" s="357"/>
      <c r="L378" s="365"/>
      <c r="M378" s="19"/>
      <c r="N378" s="80"/>
      <c r="O378" s="328"/>
      <c r="P378" s="80"/>
      <c r="Q378" s="562"/>
      <c r="R378" s="233"/>
      <c r="S378" s="234">
        <f>SUM(N378:Q378)</f>
        <v>0</v>
      </c>
      <c r="T378" s="361"/>
      <c r="U378" s="362">
        <f>1.05*S378</f>
        <v>0</v>
      </c>
    </row>
    <row r="379" spans="1:22" s="1" customFormat="1">
      <c r="C379" s="48"/>
      <c r="D379" s="3"/>
      <c r="E379" s="14"/>
      <c r="F379" s="1095"/>
      <c r="G379" s="12"/>
      <c r="H379" s="19"/>
      <c r="I379" s="544"/>
      <c r="J379" s="544"/>
      <c r="K379" s="19"/>
      <c r="L379" s="19"/>
      <c r="M379" s="19"/>
      <c r="N379" s="80"/>
      <c r="O379" s="117"/>
      <c r="P379" s="80"/>
      <c r="Q379" s="80"/>
      <c r="R379" s="119"/>
      <c r="S379" s="121"/>
      <c r="T379" s="231"/>
    </row>
    <row r="380" spans="1:22" s="1" customFormat="1" ht="36">
      <c r="A380" s="1">
        <v>3</v>
      </c>
      <c r="B380" s="1">
        <v>2</v>
      </c>
      <c r="C380" s="54" t="s">
        <v>51</v>
      </c>
      <c r="D380" s="3"/>
      <c r="F380" s="151"/>
      <c r="G380" s="164"/>
      <c r="H380" s="151"/>
      <c r="I380" s="151"/>
      <c r="J380" s="151"/>
      <c r="K380" s="151"/>
      <c r="L380" s="151"/>
      <c r="M380" s="151"/>
      <c r="N380" s="79"/>
      <c r="O380" s="2"/>
      <c r="R380" s="90"/>
      <c r="S380" s="304" t="s">
        <v>286</v>
      </c>
      <c r="T380" s="305"/>
    </row>
    <row r="381" spans="1:22" s="1" customFormat="1" ht="36">
      <c r="C381" s="151" t="s">
        <v>263</v>
      </c>
      <c r="D381" s="3"/>
      <c r="F381" s="151"/>
      <c r="G381" s="18"/>
      <c r="H381" s="151"/>
      <c r="I381" s="151"/>
      <c r="J381" s="151"/>
      <c r="K381" s="151"/>
      <c r="L381" s="151"/>
      <c r="M381" s="151"/>
      <c r="N381" s="79"/>
      <c r="O381" s="2"/>
      <c r="R381" s="90"/>
      <c r="S381" s="306"/>
      <c r="T381" s="288"/>
    </row>
    <row r="382" spans="1:22" s="1" customFormat="1" ht="108">
      <c r="C382" s="151" t="s">
        <v>27</v>
      </c>
      <c r="D382" s="3"/>
      <c r="E382" s="164"/>
      <c r="F382" s="151"/>
      <c r="G382" s="18"/>
      <c r="H382" s="151"/>
      <c r="I382" s="545"/>
      <c r="J382" s="527"/>
      <c r="K382" s="528"/>
      <c r="L382" s="527"/>
      <c r="M382" s="151"/>
      <c r="N382" s="82"/>
      <c r="O382" s="284"/>
      <c r="P382" s="286"/>
      <c r="Q382" s="242"/>
      <c r="R382" s="90"/>
      <c r="S382" s="306"/>
      <c r="T382" s="288"/>
    </row>
    <row r="383" spans="1:22" s="1" customFormat="1">
      <c r="C383" s="151" t="s">
        <v>148</v>
      </c>
      <c r="D383" s="3"/>
      <c r="E383" s="18"/>
      <c r="F383" s="151"/>
      <c r="G383" s="18"/>
      <c r="H383" s="151"/>
      <c r="I383" s="546"/>
      <c r="J383" s="151"/>
      <c r="K383" s="151"/>
      <c r="L383" s="151"/>
      <c r="M383" s="151"/>
      <c r="N383" s="134"/>
      <c r="O383" s="2"/>
      <c r="R383" s="90"/>
      <c r="S383" s="306" t="s">
        <v>285</v>
      </c>
      <c r="T383" s="231"/>
    </row>
    <row r="384" spans="1:22" s="200" customFormat="1" ht="12.75">
      <c r="A384" s="1"/>
      <c r="B384" s="1"/>
      <c r="C384" s="47" t="s">
        <v>1</v>
      </c>
      <c r="D384" s="5" t="s">
        <v>238</v>
      </c>
      <c r="E384" s="150">
        <v>100</v>
      </c>
      <c r="F384" s="1110"/>
      <c r="G384" s="22">
        <f>E384*F384</f>
        <v>0</v>
      </c>
      <c r="H384" s="19"/>
      <c r="I384" s="355"/>
      <c r="J384" s="356"/>
      <c r="K384" s="357"/>
      <c r="L384" s="365"/>
      <c r="M384" s="19"/>
      <c r="N384" s="80"/>
      <c r="O384" s="328"/>
      <c r="P384" s="80"/>
      <c r="Q384" s="562"/>
      <c r="R384" s="233"/>
      <c r="S384" s="234">
        <f>SUM(N384:Q384)</f>
        <v>0</v>
      </c>
      <c r="T384" s="363">
        <f>1.05*S384</f>
        <v>0</v>
      </c>
    </row>
    <row r="385" spans="1:19" s="1" customFormat="1">
      <c r="C385" s="54"/>
      <c r="D385" s="3"/>
      <c r="E385" s="14"/>
      <c r="F385" s="1095"/>
      <c r="G385" s="14"/>
    </row>
    <row r="386" spans="1:19" s="307" customFormat="1" ht="48">
      <c r="A386" s="35">
        <v>3</v>
      </c>
      <c r="B386" s="35">
        <v>3</v>
      </c>
      <c r="C386" s="378" t="s">
        <v>468</v>
      </c>
      <c r="D386" s="196"/>
      <c r="E386" s="21"/>
      <c r="F386" s="136"/>
      <c r="G386" s="42"/>
      <c r="I386" s="609"/>
      <c r="J386" s="609"/>
      <c r="K386" s="609"/>
      <c r="L386" s="609"/>
      <c r="M386" s="321"/>
      <c r="N386" s="321"/>
      <c r="O386" s="610"/>
      <c r="P386" s="609"/>
    </row>
    <row r="387" spans="1:19" s="312" customFormat="1" ht="60">
      <c r="A387" s="309"/>
      <c r="B387" s="309"/>
      <c r="C387" s="83" t="s">
        <v>473</v>
      </c>
      <c r="D387" s="310"/>
      <c r="E387" s="311"/>
      <c r="F387" s="311"/>
      <c r="G387" s="311"/>
    </row>
    <row r="388" spans="1:19" s="312" customFormat="1" ht="84">
      <c r="A388" s="309"/>
      <c r="B388" s="309"/>
      <c r="C388" s="83" t="s">
        <v>471</v>
      </c>
      <c r="D388" s="310"/>
      <c r="E388" s="311"/>
      <c r="F388" s="311"/>
      <c r="G388" s="311"/>
    </row>
    <row r="389" spans="1:19" s="312" customFormat="1" ht="36">
      <c r="A389" s="309"/>
      <c r="B389" s="309"/>
      <c r="C389" s="83" t="s">
        <v>300</v>
      </c>
      <c r="D389" s="310"/>
      <c r="E389" s="311"/>
      <c r="F389" s="311"/>
      <c r="G389" s="311"/>
    </row>
    <row r="390" spans="1:19" s="312" customFormat="1" ht="48">
      <c r="A390" s="309"/>
      <c r="B390" s="309"/>
      <c r="C390" s="83" t="s">
        <v>298</v>
      </c>
      <c r="D390" s="310"/>
      <c r="E390" s="313"/>
      <c r="F390" s="313"/>
      <c r="G390" s="311"/>
      <c r="I390" s="528"/>
      <c r="J390" s="527"/>
      <c r="K390" s="528"/>
      <c r="L390" s="527"/>
      <c r="M390" s="314"/>
      <c r="N390" s="314"/>
    </row>
    <row r="391" spans="1:19" s="312" customFormat="1">
      <c r="A391" s="309"/>
      <c r="B391" s="309"/>
      <c r="C391" s="83" t="s">
        <v>299</v>
      </c>
      <c r="D391" s="310"/>
      <c r="E391" s="313"/>
      <c r="F391" s="313"/>
      <c r="G391" s="311"/>
      <c r="M391" s="314"/>
      <c r="N391" s="314"/>
    </row>
    <row r="392" spans="1:19" s="312" customFormat="1" ht="24">
      <c r="A392" s="309"/>
      <c r="B392" s="309"/>
      <c r="C392" s="83" t="s">
        <v>120</v>
      </c>
      <c r="D392" s="310"/>
      <c r="E392" s="311"/>
      <c r="F392" s="311"/>
      <c r="G392" s="311"/>
      <c r="I392" s="431"/>
      <c r="M392" s="315"/>
    </row>
    <row r="393" spans="1:19" s="488" customFormat="1" ht="36">
      <c r="A393" s="31"/>
      <c r="B393" s="32"/>
      <c r="C393" s="138" t="s">
        <v>467</v>
      </c>
      <c r="D393" s="5" t="s">
        <v>47</v>
      </c>
      <c r="E393" s="38">
        <v>150</v>
      </c>
      <c r="F393" s="1083"/>
      <c r="G393" s="22">
        <f>E393*F393</f>
        <v>0</v>
      </c>
      <c r="H393" s="17"/>
      <c r="I393" s="547"/>
      <c r="J393" s="575"/>
      <c r="K393" s="357"/>
      <c r="L393" s="365"/>
      <c r="M393" s="17"/>
      <c r="N393" s="80"/>
      <c r="O393" s="328"/>
      <c r="P393" s="80"/>
      <c r="Q393" s="564"/>
      <c r="R393" s="486"/>
      <c r="S393" s="487">
        <f>SUM(N393:R393)</f>
        <v>0</v>
      </c>
    </row>
    <row r="394" spans="1:19" s="456" customFormat="1" ht="24">
      <c r="A394" s="31"/>
      <c r="B394" s="32"/>
      <c r="C394" s="138" t="s">
        <v>472</v>
      </c>
      <c r="D394" s="5" t="s">
        <v>47</v>
      </c>
      <c r="E394" s="38">
        <v>20</v>
      </c>
      <c r="F394" s="1083"/>
      <c r="G394" s="22">
        <f>E394*F394</f>
        <v>0</v>
      </c>
      <c r="H394" s="17"/>
      <c r="I394" s="584"/>
      <c r="J394" s="583"/>
      <c r="K394" s="357"/>
      <c r="L394" s="365"/>
      <c r="M394" s="17"/>
      <c r="N394" s="80"/>
      <c r="O394" s="328"/>
      <c r="P394" s="80"/>
      <c r="Q394" s="561"/>
      <c r="R394" s="440"/>
      <c r="S394" s="441">
        <f>SUM(N394:R394)</f>
        <v>0</v>
      </c>
    </row>
    <row r="395" spans="1:19" s="200" customFormat="1">
      <c r="A395" s="1"/>
      <c r="B395" s="1"/>
      <c r="C395" s="54"/>
      <c r="D395" s="3"/>
      <c r="E395" s="151"/>
      <c r="F395" s="151"/>
      <c r="G395" s="151"/>
      <c r="H395" s="1"/>
      <c r="I395" s="1"/>
      <c r="J395" s="1"/>
      <c r="K395" s="1"/>
      <c r="L395" s="1"/>
      <c r="M395" s="1"/>
      <c r="N395" s="1"/>
      <c r="O395" s="1"/>
      <c r="P395" s="1"/>
    </row>
    <row r="396" spans="1:19" s="1" customFormat="1" ht="24.75">
      <c r="A396" s="1">
        <v>3</v>
      </c>
      <c r="B396" s="1">
        <v>4</v>
      </c>
      <c r="C396" s="379" t="s">
        <v>121</v>
      </c>
      <c r="D396" s="7"/>
      <c r="E396" s="360"/>
      <c r="F396" s="1095"/>
      <c r="G396" s="14"/>
      <c r="H396" s="14"/>
      <c r="I396" s="14"/>
      <c r="J396" s="14"/>
      <c r="K396" s="14"/>
      <c r="L396" s="14"/>
      <c r="M396" s="14"/>
      <c r="N396" s="41"/>
      <c r="O396" s="26"/>
      <c r="P396" s="41"/>
    </row>
    <row r="397" spans="1:19" s="1" customFormat="1" ht="48">
      <c r="C397" s="316" t="s">
        <v>252</v>
      </c>
      <c r="D397" s="7"/>
      <c r="E397" s="360"/>
      <c r="F397" s="1095"/>
      <c r="G397" s="14"/>
      <c r="H397" s="14"/>
      <c r="I397" s="14"/>
      <c r="J397" s="14"/>
      <c r="K397" s="14"/>
      <c r="L397" s="14"/>
      <c r="M397" s="14"/>
      <c r="N397" s="317"/>
      <c r="O397" s="26"/>
      <c r="P397" s="41"/>
    </row>
    <row r="398" spans="1:19" s="42" customFormat="1" ht="36">
      <c r="C398" s="222" t="s">
        <v>251</v>
      </c>
      <c r="F398" s="136"/>
      <c r="I398" s="44"/>
      <c r="J398" s="44"/>
      <c r="K398" s="44"/>
      <c r="L398" s="44"/>
      <c r="M398" s="44"/>
      <c r="N398" s="44"/>
      <c r="O398" s="44"/>
      <c r="P398" s="44"/>
    </row>
    <row r="399" spans="1:19" s="1" customFormat="1" ht="96">
      <c r="C399" s="316" t="s">
        <v>253</v>
      </c>
      <c r="D399" s="7"/>
      <c r="E399" s="360"/>
      <c r="F399" s="1095"/>
      <c r="G399" s="14"/>
      <c r="H399" s="14"/>
      <c r="I399" s="547"/>
      <c r="J399" s="431"/>
      <c r="K399" s="431"/>
      <c r="L399" s="547"/>
      <c r="M399" s="14"/>
      <c r="N399" s="318"/>
      <c r="O399" s="156"/>
      <c r="P399" s="79"/>
      <c r="Q399" s="319" t="s">
        <v>95</v>
      </c>
      <c r="R399" s="166"/>
    </row>
    <row r="400" spans="1:19" s="1" customFormat="1" ht="15">
      <c r="C400" s="316" t="s">
        <v>53</v>
      </c>
      <c r="D400" s="7"/>
      <c r="E400" s="360"/>
      <c r="F400" s="1095"/>
      <c r="G400" s="14"/>
      <c r="H400" s="14"/>
      <c r="I400" s="413"/>
      <c r="J400" s="431"/>
      <c r="K400" s="14"/>
      <c r="L400" s="14"/>
      <c r="M400" s="14"/>
      <c r="N400" s="318"/>
      <c r="O400" s="156"/>
      <c r="P400" s="79"/>
      <c r="Q400" s="319"/>
      <c r="R400" s="166"/>
    </row>
    <row r="401" spans="1:20" s="307" customFormat="1" ht="13.5">
      <c r="A401" s="42"/>
      <c r="B401" s="42"/>
      <c r="C401" s="6" t="s">
        <v>400</v>
      </c>
      <c r="D401" s="5" t="s">
        <v>48</v>
      </c>
      <c r="E401" s="150">
        <v>25</v>
      </c>
      <c r="F401" s="1111"/>
      <c r="G401" s="22">
        <f>E401*F401</f>
        <v>0</v>
      </c>
      <c r="I401" s="80"/>
      <c r="J401" s="575"/>
      <c r="K401" s="357"/>
      <c r="L401" s="365"/>
      <c r="M401" s="609"/>
      <c r="N401" s="80"/>
      <c r="O401" s="328"/>
      <c r="P401" s="80"/>
      <c r="Q401" s="569"/>
      <c r="R401" s="131"/>
      <c r="S401" s="132">
        <f>SUM(N401:R401)</f>
        <v>0</v>
      </c>
      <c r="T401" s="320">
        <f>S401*1.05</f>
        <v>0</v>
      </c>
    </row>
    <row r="402" spans="1:20" s="432" customFormat="1">
      <c r="A402" s="427"/>
      <c r="B402" s="427"/>
      <c r="C402" s="383"/>
      <c r="D402" s="391"/>
      <c r="E402" s="428"/>
      <c r="F402" s="1112"/>
      <c r="G402" s="428"/>
      <c r="H402" s="429"/>
      <c r="I402" s="429"/>
      <c r="J402" s="430"/>
      <c r="K402" s="431"/>
      <c r="L402" s="431"/>
      <c r="M402" s="431"/>
      <c r="N402" s="431"/>
      <c r="O402" s="431"/>
      <c r="P402" s="539"/>
    </row>
    <row r="403" spans="1:20" s="434" customFormat="1" ht="48">
      <c r="A403" s="35">
        <v>3</v>
      </c>
      <c r="B403" s="35">
        <v>5</v>
      </c>
      <c r="C403" s="153" t="s">
        <v>295</v>
      </c>
      <c r="D403" s="3"/>
      <c r="E403" s="358"/>
      <c r="F403" s="1113"/>
      <c r="G403" s="81"/>
      <c r="H403" s="429"/>
      <c r="I403" s="429"/>
      <c r="J403" s="433"/>
      <c r="K403" s="431"/>
      <c r="L403" s="548"/>
      <c r="M403" s="431"/>
      <c r="N403" s="431"/>
      <c r="O403" s="431"/>
      <c r="P403" s="539"/>
    </row>
    <row r="404" spans="1:20" s="434" customFormat="1" ht="24">
      <c r="A404" s="35"/>
      <c r="B404" s="35"/>
      <c r="C404" s="223" t="s">
        <v>401</v>
      </c>
      <c r="D404" s="3"/>
      <c r="E404" s="81"/>
      <c r="F404" s="1112"/>
      <c r="G404" s="81"/>
      <c r="H404" s="429"/>
      <c r="I404" s="429"/>
      <c r="J404" s="430"/>
      <c r="K404" s="431"/>
      <c r="L404" s="431"/>
      <c r="M404" s="431"/>
      <c r="N404" s="431"/>
      <c r="O404" s="431"/>
      <c r="P404" s="539"/>
    </row>
    <row r="405" spans="1:20" s="434" customFormat="1" ht="24">
      <c r="A405" s="35"/>
      <c r="B405" s="35"/>
      <c r="C405" s="223" t="s">
        <v>403</v>
      </c>
      <c r="D405" s="3"/>
      <c r="E405" s="81"/>
      <c r="F405" s="1112"/>
      <c r="G405" s="81"/>
      <c r="H405" s="429"/>
      <c r="I405" s="429"/>
      <c r="J405" s="430"/>
      <c r="K405" s="431"/>
      <c r="L405" s="431"/>
      <c r="M405" s="431"/>
      <c r="N405" s="431"/>
      <c r="O405" s="431"/>
      <c r="P405" s="539"/>
    </row>
    <row r="406" spans="1:20" s="434" customFormat="1" ht="24">
      <c r="A406" s="35"/>
      <c r="B406" s="35"/>
      <c r="C406" s="223" t="s">
        <v>404</v>
      </c>
      <c r="D406" s="3"/>
      <c r="E406" s="81"/>
      <c r="F406" s="1112"/>
      <c r="G406" s="81"/>
      <c r="H406" s="429"/>
      <c r="I406" s="429"/>
      <c r="J406" s="413"/>
      <c r="K406" s="431"/>
      <c r="L406" s="431"/>
      <c r="M406" s="393"/>
      <c r="N406" s="431"/>
      <c r="O406" s="431"/>
      <c r="P406" s="539"/>
    </row>
    <row r="407" spans="1:20" s="434" customFormat="1" ht="12.75">
      <c r="A407" s="35"/>
      <c r="B407" s="35"/>
      <c r="C407" s="2" t="s">
        <v>53</v>
      </c>
      <c r="D407" s="3"/>
      <c r="E407" s="81"/>
      <c r="F407" s="1112"/>
      <c r="G407" s="81"/>
      <c r="H407" s="429"/>
      <c r="I407" s="539"/>
      <c r="J407" s="611"/>
      <c r="K407" s="539"/>
      <c r="L407" s="539"/>
      <c r="M407" s="431"/>
      <c r="N407" s="431"/>
      <c r="O407" s="431"/>
      <c r="P407" s="539"/>
    </row>
    <row r="408" spans="1:20" s="434" customFormat="1" ht="24">
      <c r="A408" s="35"/>
      <c r="B408" s="35"/>
      <c r="C408" s="6" t="s">
        <v>402</v>
      </c>
      <c r="D408" s="5" t="s">
        <v>48</v>
      </c>
      <c r="E408" s="98">
        <v>120</v>
      </c>
      <c r="F408" s="1090"/>
      <c r="G408" s="22">
        <f>E408*F408</f>
        <v>0</v>
      </c>
      <c r="H408" s="429"/>
      <c r="I408" s="413"/>
      <c r="J408" s="575"/>
      <c r="K408" s="539"/>
      <c r="L408" s="413"/>
      <c r="M408" s="413"/>
      <c r="N408" s="413"/>
      <c r="O408" s="413"/>
      <c r="P408" s="414"/>
      <c r="Q408" s="435">
        <f>1.05*P408</f>
        <v>0</v>
      </c>
    </row>
    <row r="409" spans="1:20" s="42" customFormat="1">
      <c r="A409" s="35"/>
      <c r="B409" s="35"/>
      <c r="C409" s="2"/>
      <c r="D409" s="3"/>
      <c r="E409" s="81"/>
      <c r="F409" s="1112"/>
      <c r="G409" s="81"/>
      <c r="H409" s="20"/>
      <c r="I409" s="20"/>
      <c r="J409" s="20"/>
      <c r="K409" s="44"/>
      <c r="L409" s="20"/>
      <c r="M409" s="20"/>
      <c r="N409" s="82"/>
      <c r="O409" s="79"/>
      <c r="P409" s="79"/>
      <c r="Q409" s="79"/>
      <c r="R409" s="166"/>
    </row>
    <row r="410" spans="1:20" s="42" customFormat="1" ht="24">
      <c r="A410" s="35">
        <v>3</v>
      </c>
      <c r="B410" s="35">
        <v>6</v>
      </c>
      <c r="C410" s="9" t="s">
        <v>130</v>
      </c>
      <c r="D410" s="3"/>
      <c r="E410" s="81"/>
      <c r="F410" s="1112"/>
      <c r="G410" s="81"/>
      <c r="H410" s="20"/>
      <c r="I410" s="20"/>
      <c r="J410" s="20"/>
      <c r="K410" s="20"/>
      <c r="L410" s="20"/>
      <c r="M410" s="20"/>
      <c r="N410" s="517"/>
      <c r="O410" s="20"/>
      <c r="P410" s="41"/>
      <c r="Q410" s="152"/>
      <c r="R410" s="44"/>
    </row>
    <row r="411" spans="1:20" s="42" customFormat="1" ht="24">
      <c r="A411" s="35"/>
      <c r="B411" s="35"/>
      <c r="C411" s="2" t="s">
        <v>131</v>
      </c>
      <c r="D411" s="3"/>
      <c r="E411" s="81"/>
      <c r="F411" s="1112"/>
      <c r="G411" s="81"/>
      <c r="H411" s="20"/>
      <c r="I411" s="20"/>
      <c r="J411" s="20"/>
      <c r="K411" s="20"/>
      <c r="L411" s="20"/>
      <c r="M411" s="20"/>
      <c r="N411" s="517"/>
      <c r="O411" s="20"/>
      <c r="P411" s="41"/>
      <c r="Q411" s="152"/>
      <c r="R411" s="44"/>
    </row>
    <row r="412" spans="1:20" s="42" customFormat="1" ht="24">
      <c r="A412" s="35"/>
      <c r="B412" s="35"/>
      <c r="C412" s="2" t="s">
        <v>259</v>
      </c>
      <c r="D412" s="3"/>
      <c r="E412" s="81"/>
      <c r="F412" s="1112"/>
      <c r="G412" s="81"/>
      <c r="H412" s="20"/>
      <c r="I412" s="20"/>
      <c r="J412" s="20"/>
      <c r="K412" s="20"/>
      <c r="L412" s="20"/>
      <c r="M412" s="20"/>
      <c r="N412" s="517"/>
      <c r="O412" s="20"/>
      <c r="P412" s="41"/>
      <c r="Q412" s="152"/>
      <c r="R412" s="44"/>
    </row>
    <row r="413" spans="1:20" s="42" customFormat="1">
      <c r="A413" s="35"/>
      <c r="B413" s="35"/>
      <c r="C413" s="2" t="s">
        <v>53</v>
      </c>
      <c r="D413" s="3"/>
      <c r="E413" s="81"/>
      <c r="F413" s="1112"/>
      <c r="G413" s="81"/>
      <c r="H413" s="20"/>
      <c r="I413" s="20"/>
      <c r="J413" s="20"/>
      <c r="K413" s="20"/>
      <c r="L413" s="20"/>
      <c r="M413" s="20"/>
      <c r="N413" s="517"/>
      <c r="O413" s="41"/>
      <c r="P413" s="41"/>
      <c r="Q413" s="41" t="s">
        <v>122</v>
      </c>
      <c r="R413" s="41" t="s">
        <v>123</v>
      </c>
    </row>
    <row r="414" spans="1:20" s="442" customFormat="1" ht="13.5">
      <c r="A414" s="35"/>
      <c r="B414" s="35"/>
      <c r="C414" s="6" t="s">
        <v>172</v>
      </c>
      <c r="D414" s="5" t="s">
        <v>48</v>
      </c>
      <c r="E414" s="98">
        <v>30</v>
      </c>
      <c r="F414" s="1090"/>
      <c r="G414" s="22">
        <f>E414*F414</f>
        <v>0</v>
      </c>
      <c r="H414" s="20"/>
      <c r="I414" s="355"/>
      <c r="J414" s="575"/>
      <c r="K414" s="357"/>
      <c r="L414" s="365"/>
      <c r="M414" s="20"/>
      <c r="N414" s="80"/>
      <c r="O414" s="328"/>
      <c r="P414" s="328"/>
      <c r="Q414" s="568"/>
      <c r="R414" s="461"/>
      <c r="S414" s="441">
        <f>SUM(N414:R414)</f>
        <v>0</v>
      </c>
      <c r="T414" s="470">
        <f>1.05*S414</f>
        <v>0</v>
      </c>
    </row>
    <row r="415" spans="1:20" s="178" customFormat="1">
      <c r="A415" s="35"/>
      <c r="B415" s="35"/>
      <c r="C415" s="2"/>
      <c r="D415" s="3"/>
      <c r="E415" s="81"/>
      <c r="F415" s="1112"/>
      <c r="G415" s="81"/>
      <c r="H415" s="20"/>
      <c r="I415" s="20"/>
      <c r="J415" s="20"/>
      <c r="K415" s="20"/>
      <c r="L415" s="20"/>
      <c r="M415" s="20"/>
      <c r="N415" s="20"/>
      <c r="O415" s="44"/>
      <c r="P415" s="7"/>
      <c r="Q415" s="44"/>
      <c r="R415" s="44"/>
      <c r="T415" s="42"/>
    </row>
    <row r="416" spans="1:20" s="42" customFormat="1">
      <c r="A416" s="35">
        <v>3</v>
      </c>
      <c r="B416" s="35">
        <v>7</v>
      </c>
      <c r="C416" s="9" t="s">
        <v>261</v>
      </c>
      <c r="D416" s="3"/>
      <c r="E416" s="358"/>
      <c r="F416" s="1112"/>
      <c r="G416" s="81"/>
      <c r="H416" s="20"/>
      <c r="I416" s="20"/>
      <c r="J416" s="20"/>
      <c r="K416" s="20"/>
      <c r="L416" s="20"/>
      <c r="M416" s="20"/>
      <c r="N416" s="517"/>
      <c r="O416" s="20"/>
      <c r="P416" s="41"/>
      <c r="Q416" s="152"/>
      <c r="R416" s="44"/>
    </row>
    <row r="417" spans="1:21" s="42" customFormat="1" ht="24">
      <c r="A417" s="35"/>
      <c r="B417" s="35"/>
      <c r="C417" s="2" t="s">
        <v>114</v>
      </c>
      <c r="D417" s="3"/>
      <c r="F417" s="136"/>
      <c r="G417" s="97"/>
      <c r="H417" s="20"/>
      <c r="I417" s="20"/>
      <c r="J417" s="20"/>
      <c r="K417" s="20"/>
      <c r="L417" s="20"/>
      <c r="M417" s="20"/>
      <c r="N417" s="321"/>
      <c r="O417" s="321"/>
      <c r="P417" s="41"/>
      <c r="Q417" s="152"/>
      <c r="R417" s="44"/>
    </row>
    <row r="418" spans="1:21" s="42" customFormat="1">
      <c r="A418" s="35"/>
      <c r="B418" s="35"/>
      <c r="C418" s="2" t="s">
        <v>260</v>
      </c>
      <c r="D418" s="3"/>
      <c r="F418" s="1114"/>
      <c r="H418" s="20"/>
      <c r="I418" s="20"/>
      <c r="J418" s="20"/>
      <c r="K418" s="20"/>
      <c r="L418" s="20"/>
      <c r="M418" s="20"/>
      <c r="N418" s="321"/>
      <c r="O418" s="602"/>
      <c r="P418" s="41"/>
      <c r="Q418" s="152"/>
      <c r="R418" s="44"/>
    </row>
    <row r="419" spans="1:21" s="42" customFormat="1" ht="12.75">
      <c r="A419" s="35"/>
      <c r="B419" s="35"/>
      <c r="C419" s="2" t="s">
        <v>53</v>
      </c>
      <c r="D419" s="3"/>
      <c r="E419" s="358"/>
      <c r="F419" s="1113"/>
      <c r="G419" s="81"/>
      <c r="H419" s="20"/>
      <c r="I419" s="20"/>
      <c r="J419" s="611"/>
      <c r="K419" s="20"/>
      <c r="L419" s="20"/>
      <c r="M419" s="20"/>
      <c r="N419" s="517"/>
      <c r="O419" s="20"/>
      <c r="P419" s="41"/>
      <c r="Q419" s="152"/>
      <c r="R419" s="44"/>
    </row>
    <row r="420" spans="1:21" s="442" customFormat="1" ht="13.5">
      <c r="A420" s="35"/>
      <c r="B420" s="35"/>
      <c r="C420" s="6" t="s">
        <v>399</v>
      </c>
      <c r="D420" s="5" t="s">
        <v>48</v>
      </c>
      <c r="E420" s="98">
        <v>200</v>
      </c>
      <c r="F420" s="1090"/>
      <c r="G420" s="22">
        <f>E420*F420</f>
        <v>0</v>
      </c>
      <c r="H420" s="20"/>
      <c r="I420" s="355"/>
      <c r="J420" s="575"/>
      <c r="K420" s="357"/>
      <c r="L420" s="44"/>
      <c r="M420" s="20"/>
      <c r="N420" s="581"/>
      <c r="O420" s="328"/>
      <c r="P420" s="80"/>
      <c r="Q420" s="561"/>
      <c r="R420" s="440"/>
      <c r="S420" s="441">
        <f>SUM(N420:R420)</f>
        <v>0</v>
      </c>
      <c r="T420" s="470">
        <f>1.05*S420</f>
        <v>0</v>
      </c>
    </row>
    <row r="421" spans="1:21" s="178" customFormat="1">
      <c r="A421" s="35"/>
      <c r="B421" s="35"/>
      <c r="C421" s="2"/>
      <c r="D421" s="3"/>
      <c r="E421" s="81"/>
      <c r="F421" s="1112"/>
      <c r="G421" s="81"/>
      <c r="H421" s="20"/>
      <c r="I421" s="20"/>
      <c r="J421" s="20"/>
      <c r="K421" s="20"/>
      <c r="L421" s="20"/>
      <c r="M421" s="20"/>
      <c r="N421" s="20"/>
      <c r="O421" s="44"/>
      <c r="P421" s="7"/>
      <c r="Q421" s="44"/>
      <c r="R421" s="44"/>
      <c r="T421" s="42"/>
    </row>
    <row r="422" spans="1:21" s="221" customFormat="1" ht="24">
      <c r="A422" s="1">
        <v>3</v>
      </c>
      <c r="B422" s="1">
        <v>8</v>
      </c>
      <c r="C422" s="379" t="s">
        <v>21</v>
      </c>
      <c r="D422" s="42"/>
      <c r="E422" s="42"/>
      <c r="F422" s="136"/>
      <c r="G422" s="42"/>
      <c r="I422" s="602"/>
      <c r="J422" s="602"/>
      <c r="K422" s="602"/>
      <c r="L422" s="602"/>
      <c r="M422" s="602"/>
      <c r="N422" s="602"/>
      <c r="O422" s="602"/>
      <c r="P422" s="602"/>
    </row>
    <row r="423" spans="1:21" s="221" customFormat="1" ht="60">
      <c r="A423" s="42"/>
      <c r="B423" s="511"/>
      <c r="C423" s="222" t="s">
        <v>297</v>
      </c>
      <c r="D423" s="42"/>
      <c r="E423" s="42"/>
      <c r="F423" s="136"/>
      <c r="G423" s="42"/>
      <c r="I423" s="602"/>
      <c r="J423" s="602"/>
      <c r="K423" s="602"/>
      <c r="L423" s="602"/>
      <c r="M423" s="602"/>
      <c r="N423" s="612"/>
      <c r="O423" s="612"/>
      <c r="P423" s="602"/>
    </row>
    <row r="424" spans="1:21" s="42" customFormat="1">
      <c r="A424" s="35"/>
      <c r="B424" s="35"/>
      <c r="C424" s="223" t="s">
        <v>296</v>
      </c>
      <c r="D424" s="3"/>
      <c r="E424" s="358"/>
      <c r="F424" s="1112"/>
      <c r="G424" s="81"/>
      <c r="H424" s="20"/>
      <c r="I424" s="20"/>
      <c r="J424" s="20"/>
      <c r="K424" s="20"/>
      <c r="L424" s="20"/>
      <c r="M424" s="20"/>
      <c r="N424" s="80"/>
      <c r="O424" s="117"/>
      <c r="P424" s="26"/>
      <c r="Q424" s="152"/>
      <c r="R424" s="44"/>
    </row>
    <row r="425" spans="1:21" s="221" customFormat="1" ht="36">
      <c r="A425" s="42"/>
      <c r="B425" s="511"/>
      <c r="C425" s="222" t="s">
        <v>181</v>
      </c>
      <c r="D425" s="42"/>
      <c r="E425" s="42"/>
      <c r="F425" s="136"/>
      <c r="G425" s="42"/>
      <c r="I425" s="575"/>
      <c r="J425" s="152"/>
      <c r="K425" s="602"/>
      <c r="L425" s="602"/>
      <c r="M425" s="602"/>
      <c r="N425" s="80"/>
      <c r="O425" s="117"/>
      <c r="P425" s="602"/>
      <c r="R425" s="308" t="s">
        <v>89</v>
      </c>
      <c r="S425" s="308"/>
      <c r="T425" s="308"/>
    </row>
    <row r="426" spans="1:21" s="221" customFormat="1" ht="48">
      <c r="A426" s="42"/>
      <c r="B426" s="511"/>
      <c r="C426" s="58" t="s">
        <v>180</v>
      </c>
      <c r="D426" s="42"/>
      <c r="E426" s="42"/>
      <c r="F426" s="1114"/>
      <c r="G426" s="42"/>
      <c r="I426" s="528"/>
      <c r="J426" s="613"/>
      <c r="K426" s="528"/>
      <c r="L426" s="527"/>
      <c r="M426" s="602"/>
      <c r="N426" s="80"/>
      <c r="O426" s="602"/>
      <c r="P426" s="602"/>
      <c r="R426" s="308" t="s">
        <v>107</v>
      </c>
    </row>
    <row r="427" spans="1:21" s="221" customFormat="1" ht="13.5">
      <c r="A427" s="42"/>
      <c r="B427" s="511"/>
      <c r="C427" s="222" t="s">
        <v>169</v>
      </c>
      <c r="D427" s="42"/>
      <c r="E427" s="42"/>
      <c r="F427" s="1113"/>
      <c r="G427" s="42"/>
      <c r="I427" s="602"/>
      <c r="J427" s="614"/>
      <c r="K427" s="602"/>
      <c r="L427" s="602"/>
      <c r="M427" s="602"/>
      <c r="N427" s="602"/>
      <c r="O427" s="602"/>
      <c r="P427" s="602"/>
    </row>
    <row r="428" spans="1:21" s="442" customFormat="1" ht="13.5">
      <c r="A428" s="35"/>
      <c r="B428" s="35"/>
      <c r="C428" s="6" t="s">
        <v>397</v>
      </c>
      <c r="D428" s="5" t="s">
        <v>48</v>
      </c>
      <c r="E428" s="98">
        <v>210</v>
      </c>
      <c r="F428" s="1090"/>
      <c r="G428" s="22">
        <f t="shared" ref="G428" si="49">E428*F428</f>
        <v>0</v>
      </c>
      <c r="H428" s="20"/>
      <c r="I428" s="355"/>
      <c r="J428" s="575"/>
      <c r="K428" s="357"/>
      <c r="L428" s="365"/>
      <c r="M428" s="20"/>
      <c r="N428" s="581"/>
      <c r="O428" s="284"/>
      <c r="P428" s="80"/>
      <c r="Q428" s="563"/>
      <c r="R428" s="468"/>
      <c r="S428" s="443">
        <f t="shared" ref="S428" si="50">SUM(N428:R428)</f>
        <v>0</v>
      </c>
      <c r="T428" s="470">
        <f t="shared" ref="T428" si="51">1.05*S428</f>
        <v>0</v>
      </c>
    </row>
    <row r="429" spans="1:21" s="442" customFormat="1" ht="13.5">
      <c r="A429" s="35"/>
      <c r="B429" s="35"/>
      <c r="C429" s="6" t="s">
        <v>398</v>
      </c>
      <c r="D429" s="5" t="s">
        <v>48</v>
      </c>
      <c r="E429" s="98">
        <v>50</v>
      </c>
      <c r="F429" s="1090"/>
      <c r="G429" s="22">
        <f t="shared" ref="G429" si="52">E429*F429</f>
        <v>0</v>
      </c>
      <c r="H429" s="20"/>
      <c r="I429" s="615"/>
      <c r="J429" s="575"/>
      <c r="K429" s="575"/>
      <c r="L429" s="365"/>
      <c r="M429" s="20"/>
      <c r="N429" s="581"/>
      <c r="O429" s="284"/>
      <c r="P429" s="80"/>
      <c r="Q429" s="563"/>
      <c r="R429" s="468"/>
      <c r="S429" s="443">
        <f t="shared" ref="S429" si="53">SUM(N429:R429)</f>
        <v>0</v>
      </c>
      <c r="T429" s="470">
        <f t="shared" ref="T429" si="54">1.05*S429</f>
        <v>0</v>
      </c>
    </row>
    <row r="430" spans="1:21">
      <c r="A430" s="31"/>
      <c r="B430" s="32"/>
      <c r="E430" s="11"/>
      <c r="F430" s="518"/>
      <c r="G430" s="11"/>
      <c r="H430" s="11"/>
      <c r="I430" s="11"/>
      <c r="J430" s="11"/>
      <c r="K430" s="11"/>
      <c r="L430" s="11"/>
      <c r="M430" s="11"/>
      <c r="N430" s="80"/>
      <c r="O430" s="117"/>
      <c r="P430" s="80"/>
      <c r="Q430" s="80"/>
      <c r="R430" s="119"/>
      <c r="S430" s="121"/>
    </row>
    <row r="431" spans="1:21" s="42" customFormat="1" ht="36">
      <c r="A431" s="35">
        <v>3</v>
      </c>
      <c r="B431" s="35">
        <v>9</v>
      </c>
      <c r="C431" s="26" t="s">
        <v>17</v>
      </c>
      <c r="D431" s="3"/>
      <c r="E431" s="81"/>
      <c r="F431" s="1112"/>
      <c r="G431" s="81"/>
      <c r="H431" s="20"/>
      <c r="I431" s="20"/>
      <c r="J431" s="20"/>
      <c r="K431" s="20"/>
      <c r="L431" s="20"/>
      <c r="M431" s="20"/>
      <c r="N431" s="517"/>
      <c r="O431" s="321"/>
      <c r="P431" s="7"/>
      <c r="Q431" s="90"/>
      <c r="R431" s="44"/>
      <c r="S431" s="97"/>
      <c r="T431" s="322" t="s">
        <v>92</v>
      </c>
      <c r="U431" s="97" t="s">
        <v>185</v>
      </c>
    </row>
    <row r="432" spans="1:21" s="42" customFormat="1" ht="36">
      <c r="A432" s="35"/>
      <c r="B432" s="35"/>
      <c r="C432" s="323" t="s">
        <v>18</v>
      </c>
      <c r="D432" s="3"/>
      <c r="E432" s="81"/>
      <c r="F432" s="1112"/>
      <c r="G432" s="81"/>
      <c r="H432" s="20"/>
      <c r="I432" s="528"/>
      <c r="J432" s="527"/>
      <c r="K432" s="528"/>
      <c r="L432" s="527"/>
      <c r="M432" s="20"/>
      <c r="N432" s="517"/>
      <c r="O432" s="321"/>
      <c r="P432" s="7"/>
      <c r="Q432" s="90"/>
      <c r="R432" s="44"/>
      <c r="S432" s="97"/>
      <c r="T432" s="322"/>
      <c r="U432" s="97"/>
    </row>
    <row r="433" spans="1:22" s="42" customFormat="1" ht="24">
      <c r="A433" s="35"/>
      <c r="B433" s="35"/>
      <c r="C433" s="323" t="s">
        <v>16</v>
      </c>
      <c r="D433" s="3"/>
      <c r="E433" s="81"/>
      <c r="F433" s="1112"/>
      <c r="G433" s="81"/>
      <c r="H433" s="20"/>
      <c r="I433" s="20"/>
      <c r="J433" s="20"/>
      <c r="K433" s="20"/>
      <c r="L433" s="20"/>
      <c r="M433" s="20"/>
      <c r="N433" s="135"/>
      <c r="O433" s="321"/>
      <c r="P433" s="7"/>
      <c r="Q433" s="90"/>
      <c r="R433" s="44"/>
      <c r="S433" s="97"/>
      <c r="T433" s="322"/>
      <c r="U433" s="97"/>
    </row>
    <row r="434" spans="1:22" s="42" customFormat="1" ht="24">
      <c r="A434" s="35"/>
      <c r="B434" s="35"/>
      <c r="C434" s="6" t="s">
        <v>205</v>
      </c>
      <c r="D434" s="5" t="s">
        <v>206</v>
      </c>
      <c r="E434" s="98">
        <v>60000</v>
      </c>
      <c r="F434" s="1090"/>
      <c r="G434" s="22">
        <f>E434*F434</f>
        <v>0</v>
      </c>
      <c r="H434" s="20"/>
      <c r="I434" s="355"/>
      <c r="J434" s="575"/>
      <c r="K434" s="357"/>
      <c r="L434" s="365"/>
      <c r="M434" s="20"/>
      <c r="N434" s="80"/>
      <c r="O434" s="96"/>
      <c r="P434" s="80"/>
      <c r="Q434" s="569"/>
      <c r="R434" s="131"/>
      <c r="S434" s="132">
        <f>SUM(N434:R434)</f>
        <v>0</v>
      </c>
      <c r="T434" s="324" t="s">
        <v>91</v>
      </c>
      <c r="U434" s="325">
        <f>1.05*S434</f>
        <v>0</v>
      </c>
      <c r="V434" s="42">
        <f>100*5</f>
        <v>500</v>
      </c>
    </row>
    <row r="435" spans="1:22" s="42" customFormat="1" ht="24">
      <c r="A435" s="35"/>
      <c r="B435" s="35"/>
      <c r="C435" s="6" t="s">
        <v>204</v>
      </c>
      <c r="D435" s="5" t="s">
        <v>206</v>
      </c>
      <c r="E435" s="98">
        <v>50000</v>
      </c>
      <c r="F435" s="1090"/>
      <c r="G435" s="22">
        <f>E435*F435</f>
        <v>0</v>
      </c>
      <c r="H435" s="20"/>
      <c r="I435" s="355"/>
      <c r="J435" s="575"/>
      <c r="K435" s="357"/>
      <c r="L435" s="365"/>
      <c r="M435" s="20"/>
      <c r="N435" s="80"/>
      <c r="O435" s="96"/>
      <c r="P435" s="80"/>
      <c r="Q435" s="569"/>
      <c r="R435" s="131"/>
      <c r="S435" s="132">
        <f>SUM(N435:R435)</f>
        <v>0</v>
      </c>
      <c r="T435" s="324" t="s">
        <v>91</v>
      </c>
      <c r="U435" s="325">
        <f>1.05*S435</f>
        <v>0</v>
      </c>
    </row>
    <row r="436" spans="1:22" s="436" customFormat="1">
      <c r="A436" s="35"/>
      <c r="B436" s="35"/>
      <c r="C436" s="2"/>
      <c r="D436" s="3"/>
      <c r="E436" s="81"/>
      <c r="F436" s="1112"/>
      <c r="G436" s="81"/>
      <c r="H436" s="429"/>
      <c r="I436" s="429"/>
      <c r="J436" s="430"/>
      <c r="K436" s="431"/>
      <c r="L436" s="431"/>
      <c r="M436" s="431"/>
      <c r="N436" s="431"/>
      <c r="O436" s="431"/>
      <c r="P436" s="616"/>
      <c r="Q436" s="432"/>
      <c r="R436" s="437"/>
    </row>
    <row r="437" spans="1:22" s="442" customFormat="1" ht="36">
      <c r="A437" s="35">
        <v>3</v>
      </c>
      <c r="B437" s="35">
        <v>10</v>
      </c>
      <c r="C437" s="26" t="s">
        <v>134</v>
      </c>
      <c r="D437" s="3"/>
      <c r="E437" s="81"/>
      <c r="F437" s="1112"/>
      <c r="G437" s="81"/>
      <c r="H437" s="20"/>
      <c r="I437" s="528"/>
      <c r="J437" s="549"/>
      <c r="K437" s="549"/>
      <c r="L437" s="527"/>
      <c r="M437" s="20"/>
      <c r="N437" s="135"/>
      <c r="O437" s="326"/>
      <c r="P437" s="326"/>
      <c r="Q437" s="473" t="s">
        <v>126</v>
      </c>
      <c r="R437" s="472" t="s">
        <v>125</v>
      </c>
    </row>
    <row r="438" spans="1:22" s="442" customFormat="1" ht="13.5">
      <c r="A438" s="35"/>
      <c r="B438" s="35"/>
      <c r="C438" s="6"/>
      <c r="D438" s="5" t="s">
        <v>47</v>
      </c>
      <c r="E438" s="98">
        <v>850</v>
      </c>
      <c r="F438" s="1090"/>
      <c r="G438" s="22">
        <f>E438*F438</f>
        <v>0</v>
      </c>
      <c r="H438" s="20"/>
      <c r="I438" s="355"/>
      <c r="J438" s="413"/>
      <c r="K438" s="413"/>
      <c r="L438" s="365"/>
      <c r="M438" s="20"/>
      <c r="N438" s="80"/>
      <c r="O438" s="328"/>
      <c r="P438" s="80"/>
      <c r="Q438" s="561"/>
      <c r="R438" s="440"/>
      <c r="S438" s="441">
        <f>SUM(N438:R438)</f>
        <v>0</v>
      </c>
      <c r="T438" s="470">
        <f>1.05*S438</f>
        <v>0</v>
      </c>
    </row>
    <row r="439" spans="1:22" s="42" customFormat="1" ht="12.75">
      <c r="A439" s="35"/>
      <c r="B439" s="35"/>
      <c r="C439" s="2"/>
      <c r="D439" s="3"/>
      <c r="E439" s="81"/>
      <c r="F439" s="1112"/>
      <c r="G439" s="81"/>
      <c r="H439" s="20"/>
      <c r="I439" s="355"/>
      <c r="J439" s="355"/>
      <c r="K439" s="355"/>
      <c r="L439" s="355"/>
      <c r="M439" s="20"/>
      <c r="N439" s="355"/>
      <c r="O439" s="355"/>
      <c r="P439" s="115"/>
      <c r="Q439" s="116"/>
      <c r="R439" s="44"/>
      <c r="S439" s="110"/>
    </row>
    <row r="440" spans="1:22" s="42" customFormat="1" ht="48">
      <c r="A440" s="35">
        <v>3</v>
      </c>
      <c r="B440" s="35">
        <v>11</v>
      </c>
      <c r="C440" s="26" t="s">
        <v>240</v>
      </c>
      <c r="D440" s="3"/>
      <c r="E440" s="81"/>
      <c r="F440" s="1112"/>
      <c r="G440" s="81"/>
      <c r="H440" s="20"/>
      <c r="I440" s="20"/>
      <c r="J440" s="20"/>
      <c r="K440" s="20"/>
      <c r="L440" s="20"/>
      <c r="M440" s="20"/>
      <c r="N440" s="20"/>
      <c r="O440" s="20"/>
      <c r="P440" s="115"/>
      <c r="Q440" s="116"/>
      <c r="R440" s="44"/>
      <c r="S440" s="110"/>
    </row>
    <row r="441" spans="1:22" s="42" customFormat="1" ht="60">
      <c r="A441" s="35"/>
      <c r="B441" s="35"/>
      <c r="C441" s="2" t="s">
        <v>348</v>
      </c>
      <c r="D441" s="3"/>
      <c r="E441" s="81"/>
      <c r="F441" s="1112"/>
      <c r="G441" s="81"/>
      <c r="H441" s="20"/>
      <c r="I441" s="20"/>
      <c r="J441" s="20"/>
      <c r="K441" s="20"/>
      <c r="L441" s="20"/>
      <c r="M441" s="20"/>
      <c r="N441" s="20"/>
      <c r="O441" s="20"/>
      <c r="P441" s="115"/>
      <c r="Q441" s="116"/>
      <c r="R441" s="44"/>
      <c r="S441" s="110"/>
    </row>
    <row r="442" spans="1:22" s="42" customFormat="1" ht="72.75">
      <c r="A442" s="35"/>
      <c r="B442" s="35"/>
      <c r="C442" s="2" t="s">
        <v>239</v>
      </c>
      <c r="D442" s="3"/>
      <c r="E442" s="512"/>
      <c r="F442" s="1115"/>
      <c r="G442" s="81"/>
      <c r="H442" s="20"/>
      <c r="I442" s="528"/>
      <c r="J442" s="527"/>
      <c r="K442" s="528"/>
      <c r="L442" s="527"/>
      <c r="M442" s="20"/>
      <c r="N442" s="82"/>
      <c r="O442" s="284"/>
      <c r="P442" s="286"/>
      <c r="Q442" s="242"/>
      <c r="R442" s="44"/>
      <c r="S442" s="110"/>
    </row>
    <row r="443" spans="1:22" s="42" customFormat="1" ht="24">
      <c r="A443" s="35"/>
      <c r="B443" s="35"/>
      <c r="C443" s="2" t="s">
        <v>254</v>
      </c>
      <c r="D443" s="3"/>
      <c r="E443" s="81"/>
      <c r="F443" s="1112"/>
      <c r="G443" s="81"/>
      <c r="H443" s="20"/>
      <c r="I443" s="20"/>
      <c r="J443" s="20"/>
      <c r="K443" s="20"/>
      <c r="L443" s="20"/>
      <c r="M443" s="20"/>
      <c r="N443" s="20"/>
      <c r="O443" s="20"/>
      <c r="P443" s="115"/>
      <c r="Q443" s="116"/>
      <c r="R443" s="44"/>
      <c r="S443" s="110"/>
    </row>
    <row r="444" spans="1:22" s="442" customFormat="1" ht="24">
      <c r="A444" s="35"/>
      <c r="B444" s="35"/>
      <c r="C444" s="6" t="s">
        <v>353</v>
      </c>
      <c r="D444" s="5" t="s">
        <v>302</v>
      </c>
      <c r="E444" s="98">
        <v>6</v>
      </c>
      <c r="F444" s="1090"/>
      <c r="G444" s="22">
        <f t="shared" ref="G444:G449" si="55">E444*F444</f>
        <v>0</v>
      </c>
      <c r="H444" s="20"/>
      <c r="I444" s="355"/>
      <c r="J444" s="356"/>
      <c r="K444" s="357"/>
      <c r="L444" s="365"/>
      <c r="M444" s="20"/>
      <c r="N444" s="80"/>
      <c r="O444" s="117"/>
      <c r="P444" s="80"/>
      <c r="Q444" s="561"/>
      <c r="R444" s="440"/>
      <c r="S444" s="441">
        <f t="shared" ref="S444:S449" si="56">SUM(N444:R444)</f>
        <v>0</v>
      </c>
    </row>
    <row r="445" spans="1:22" s="489" customFormat="1" ht="12.75">
      <c r="A445" s="35"/>
      <c r="B445" s="35"/>
      <c r="C445" s="6" t="s">
        <v>163</v>
      </c>
      <c r="D445" s="5" t="s">
        <v>302</v>
      </c>
      <c r="E445" s="98">
        <v>1</v>
      </c>
      <c r="F445" s="1090"/>
      <c r="G445" s="22">
        <f t="shared" si="55"/>
        <v>0</v>
      </c>
      <c r="H445" s="20"/>
      <c r="I445" s="355"/>
      <c r="J445" s="356"/>
      <c r="K445" s="357"/>
      <c r="L445" s="365"/>
      <c r="M445" s="20"/>
      <c r="N445" s="80"/>
      <c r="O445" s="117"/>
      <c r="P445" s="80"/>
      <c r="Q445" s="564"/>
      <c r="R445" s="486"/>
      <c r="S445" s="487">
        <f t="shared" si="56"/>
        <v>0</v>
      </c>
    </row>
    <row r="446" spans="1:22" s="442" customFormat="1" ht="12.75">
      <c r="A446" s="35"/>
      <c r="B446" s="35"/>
      <c r="C446" s="6" t="s">
        <v>199</v>
      </c>
      <c r="D446" s="5" t="s">
        <v>302</v>
      </c>
      <c r="E446" s="98">
        <v>2</v>
      </c>
      <c r="F446" s="1090"/>
      <c r="G446" s="22">
        <f t="shared" si="55"/>
        <v>0</v>
      </c>
      <c r="H446" s="20"/>
      <c r="I446" s="355"/>
      <c r="J446" s="356"/>
      <c r="K446" s="357"/>
      <c r="L446" s="365"/>
      <c r="M446" s="20"/>
      <c r="N446" s="80"/>
      <c r="O446" s="117"/>
      <c r="P446" s="80"/>
      <c r="Q446" s="561"/>
      <c r="R446" s="440"/>
      <c r="S446" s="441">
        <f t="shared" si="56"/>
        <v>0</v>
      </c>
    </row>
    <row r="447" spans="1:22" s="442" customFormat="1" ht="12.75">
      <c r="A447" s="35"/>
      <c r="B447" s="35"/>
      <c r="C447" s="6" t="s">
        <v>159</v>
      </c>
      <c r="D447" s="5" t="s">
        <v>303</v>
      </c>
      <c r="E447" s="38">
        <v>2</v>
      </c>
      <c r="F447" s="1083"/>
      <c r="G447" s="22">
        <f t="shared" si="55"/>
        <v>0</v>
      </c>
      <c r="H447" s="20"/>
      <c r="I447" s="355"/>
      <c r="J447" s="356"/>
      <c r="K447" s="357"/>
      <c r="L447" s="365"/>
      <c r="M447" s="20"/>
      <c r="N447" s="80"/>
      <c r="O447" s="117"/>
      <c r="P447" s="80"/>
      <c r="Q447" s="561"/>
      <c r="R447" s="440"/>
      <c r="S447" s="441">
        <f t="shared" si="56"/>
        <v>0</v>
      </c>
    </row>
    <row r="448" spans="1:22" s="442" customFormat="1" ht="12.75">
      <c r="A448" s="35"/>
      <c r="B448" s="35"/>
      <c r="C448" s="6" t="s">
        <v>160</v>
      </c>
      <c r="D448" s="5" t="s">
        <v>303</v>
      </c>
      <c r="E448" s="38">
        <v>2</v>
      </c>
      <c r="F448" s="1083"/>
      <c r="G448" s="22">
        <f t="shared" si="55"/>
        <v>0</v>
      </c>
      <c r="H448" s="20"/>
      <c r="I448" s="355"/>
      <c r="J448" s="356"/>
      <c r="K448" s="357"/>
      <c r="L448" s="365"/>
      <c r="M448" s="20"/>
      <c r="N448" s="80"/>
      <c r="O448" s="117"/>
      <c r="P448" s="80"/>
      <c r="Q448" s="561"/>
      <c r="R448" s="440"/>
      <c r="S448" s="441">
        <f t="shared" si="56"/>
        <v>0</v>
      </c>
    </row>
    <row r="449" spans="1:20" s="442" customFormat="1" ht="12.75">
      <c r="A449" s="35"/>
      <c r="B449" s="35"/>
      <c r="C449" s="6" t="s">
        <v>161</v>
      </c>
      <c r="D449" s="5" t="s">
        <v>303</v>
      </c>
      <c r="E449" s="38">
        <v>30</v>
      </c>
      <c r="F449" s="1083"/>
      <c r="G449" s="22">
        <f t="shared" si="55"/>
        <v>0</v>
      </c>
      <c r="H449" s="20"/>
      <c r="I449" s="355"/>
      <c r="J449" s="356"/>
      <c r="K449" s="357"/>
      <c r="L449" s="365"/>
      <c r="M449" s="20"/>
      <c r="N449" s="80"/>
      <c r="O449" s="117"/>
      <c r="P449" s="80"/>
      <c r="Q449" s="561"/>
      <c r="R449" s="440"/>
      <c r="S449" s="441">
        <f t="shared" si="56"/>
        <v>0</v>
      </c>
    </row>
    <row r="450" spans="1:20" s="42" customFormat="1" ht="12.75">
      <c r="A450" s="35"/>
      <c r="B450" s="35"/>
      <c r="C450" s="2"/>
      <c r="D450" s="3"/>
      <c r="E450" s="11"/>
      <c r="F450" s="518"/>
      <c r="G450" s="12"/>
      <c r="H450" s="20"/>
      <c r="I450" s="355"/>
      <c r="J450" s="356"/>
      <c r="K450" s="357"/>
      <c r="L450" s="365"/>
      <c r="M450" s="20"/>
      <c r="N450" s="80"/>
      <c r="O450" s="117"/>
      <c r="P450" s="80"/>
      <c r="Q450" s="80"/>
      <c r="R450" s="119"/>
      <c r="S450" s="121"/>
    </row>
    <row r="451" spans="1:20" s="442" customFormat="1" ht="36">
      <c r="A451" s="35">
        <v>3</v>
      </c>
      <c r="B451" s="35">
        <v>12</v>
      </c>
      <c r="C451" s="58" t="s">
        <v>356</v>
      </c>
      <c r="D451" s="42"/>
      <c r="E451" s="21"/>
      <c r="F451" s="136"/>
      <c r="G451" s="21"/>
      <c r="H451" s="42"/>
      <c r="I451" s="245"/>
      <c r="J451" s="44"/>
      <c r="K451" s="44"/>
      <c r="L451" s="44"/>
      <c r="M451" s="44"/>
      <c r="N451" s="44"/>
      <c r="O451" s="44"/>
      <c r="P451" s="44"/>
    </row>
    <row r="452" spans="1:20" s="442" customFormat="1" ht="84">
      <c r="A452" s="42"/>
      <c r="B452" s="366"/>
      <c r="C452" s="222" t="s">
        <v>483</v>
      </c>
      <c r="D452" s="42"/>
      <c r="E452" s="42"/>
      <c r="F452" s="136"/>
      <c r="G452" s="513"/>
      <c r="H452" s="42"/>
      <c r="I452" s="245"/>
      <c r="J452" s="44"/>
      <c r="K452" s="617"/>
      <c r="L452" s="44"/>
      <c r="M452" s="44"/>
      <c r="N452" s="44"/>
      <c r="O452" s="44"/>
      <c r="P452" s="44"/>
    </row>
    <row r="453" spans="1:20" s="626" customFormat="1" ht="144">
      <c r="B453" s="627"/>
      <c r="C453" s="629" t="s">
        <v>491</v>
      </c>
      <c r="D453" s="627"/>
      <c r="E453" s="627"/>
      <c r="F453" s="1116"/>
      <c r="I453" s="628"/>
      <c r="J453" s="628"/>
      <c r="K453" s="628"/>
      <c r="L453" s="628"/>
      <c r="M453" s="628"/>
      <c r="N453" s="628"/>
      <c r="O453" s="628"/>
      <c r="P453" s="628"/>
      <c r="Q453" s="628"/>
      <c r="R453" s="628"/>
      <c r="S453" s="628"/>
      <c r="T453" s="628"/>
    </row>
    <row r="454" spans="1:20" s="626" customFormat="1" ht="36">
      <c r="B454" s="627"/>
      <c r="C454" s="629" t="s">
        <v>492</v>
      </c>
      <c r="D454" s="627"/>
      <c r="E454" s="627"/>
      <c r="F454" s="1116"/>
      <c r="I454" s="628"/>
      <c r="J454" s="628"/>
      <c r="K454" s="628"/>
      <c r="L454" s="628"/>
      <c r="M454" s="628"/>
      <c r="N454" s="628"/>
      <c r="O454" s="628"/>
      <c r="P454" s="628"/>
      <c r="Q454" s="628"/>
      <c r="R454" s="628"/>
      <c r="S454" s="628"/>
      <c r="T454" s="628"/>
    </row>
    <row r="455" spans="1:20" s="449" customFormat="1" ht="60">
      <c r="A455" s="35"/>
      <c r="B455" s="35"/>
      <c r="C455" s="2" t="s">
        <v>348</v>
      </c>
      <c r="D455" s="3"/>
      <c r="E455" s="81"/>
      <c r="F455" s="1112"/>
      <c r="G455" s="81"/>
      <c r="H455" s="429"/>
      <c r="I455" s="429"/>
      <c r="J455" s="429"/>
      <c r="K455" s="617"/>
      <c r="L455" s="429"/>
      <c r="M455" s="429"/>
      <c r="N455" s="429"/>
      <c r="O455" s="429"/>
      <c r="P455" s="539"/>
      <c r="Q455" s="453"/>
      <c r="R455" s="452"/>
      <c r="S455" s="452"/>
    </row>
    <row r="456" spans="1:20" s="449" customFormat="1" ht="72.75">
      <c r="A456" s="35"/>
      <c r="B456" s="35"/>
      <c r="C456" s="2" t="s">
        <v>358</v>
      </c>
      <c r="D456" s="3"/>
      <c r="E456" s="512"/>
      <c r="F456" s="1115"/>
      <c r="G456" s="81"/>
      <c r="H456" s="429"/>
      <c r="I456" s="618"/>
      <c r="J456" s="618"/>
      <c r="K456" s="618"/>
      <c r="L456" s="618"/>
      <c r="M456" s="429"/>
      <c r="N456" s="430"/>
      <c r="O456" s="430"/>
      <c r="P456" s="430"/>
      <c r="Q456" s="454"/>
      <c r="R456" s="452"/>
      <c r="S456" s="452"/>
    </row>
    <row r="457" spans="1:20" s="42" customFormat="1">
      <c r="B457" s="366"/>
      <c r="C457" s="222" t="s">
        <v>162</v>
      </c>
      <c r="E457" s="21"/>
      <c r="F457" s="136"/>
      <c r="G457" s="21"/>
      <c r="I457" s="245"/>
      <c r="J457" s="44"/>
      <c r="K457" s="44"/>
      <c r="L457" s="44"/>
      <c r="M457" s="44"/>
      <c r="N457" s="44"/>
      <c r="O457" s="44"/>
      <c r="P457" s="44"/>
    </row>
    <row r="458" spans="1:20" s="442" customFormat="1" ht="36">
      <c r="A458" s="42"/>
      <c r="B458" s="366"/>
      <c r="C458" s="6" t="s">
        <v>357</v>
      </c>
      <c r="D458" s="5" t="s">
        <v>302</v>
      </c>
      <c r="E458" s="198">
        <v>14</v>
      </c>
      <c r="F458" s="1117"/>
      <c r="G458" s="22">
        <f>E458*F458</f>
        <v>0</v>
      </c>
      <c r="H458" s="42"/>
      <c r="I458" s="519"/>
      <c r="J458" s="520"/>
      <c r="K458" s="520"/>
      <c r="L458" s="520"/>
      <c r="M458" s="44"/>
      <c r="N458" s="44"/>
      <c r="O458" s="44"/>
      <c r="P458" s="44"/>
    </row>
    <row r="459" spans="1:20" s="442" customFormat="1" ht="24">
      <c r="A459" s="35"/>
      <c r="B459" s="35"/>
      <c r="C459" s="6" t="s">
        <v>355</v>
      </c>
      <c r="D459" s="5" t="s">
        <v>302</v>
      </c>
      <c r="E459" s="98">
        <v>1</v>
      </c>
      <c r="F459" s="1090"/>
      <c r="G459" s="22">
        <f t="shared" ref="G459" si="57">E459*F459</f>
        <v>0</v>
      </c>
      <c r="H459" s="20"/>
      <c r="I459" s="355"/>
      <c r="J459" s="356"/>
      <c r="K459" s="357"/>
      <c r="L459" s="365"/>
      <c r="M459" s="20"/>
      <c r="N459" s="80"/>
      <c r="O459" s="117"/>
      <c r="P459" s="80"/>
      <c r="Q459" s="561"/>
      <c r="R459" s="440"/>
      <c r="S459" s="441">
        <f t="shared" ref="S459" si="58">SUM(N459:R459)</f>
        <v>0</v>
      </c>
    </row>
    <row r="460" spans="1:20" s="449" customFormat="1" ht="12.75">
      <c r="A460" s="35"/>
      <c r="B460" s="35"/>
      <c r="C460" s="6" t="s">
        <v>168</v>
      </c>
      <c r="D460" s="5" t="s">
        <v>302</v>
      </c>
      <c r="E460" s="198">
        <v>3</v>
      </c>
      <c r="F460" s="1117"/>
      <c r="G460" s="22">
        <f>E460*F460</f>
        <v>0</v>
      </c>
      <c r="H460" s="429"/>
      <c r="I460" s="619"/>
      <c r="J460" s="620"/>
      <c r="K460" s="620"/>
      <c r="L460" s="620"/>
      <c r="M460" s="429"/>
      <c r="N460" s="413"/>
      <c r="O460" s="413"/>
      <c r="P460" s="413"/>
      <c r="Q460" s="447"/>
      <c r="R460" s="447"/>
      <c r="S460" s="448"/>
    </row>
    <row r="461" spans="1:20" s="42" customFormat="1" ht="12.75">
      <c r="A461" s="35"/>
      <c r="B461" s="35"/>
      <c r="C461" s="2"/>
      <c r="D461" s="368"/>
      <c r="E461" s="367"/>
      <c r="F461" s="1118"/>
      <c r="G461" s="12"/>
      <c r="H461" s="20"/>
      <c r="I461" s="355"/>
      <c r="J461" s="356"/>
      <c r="K461" s="357"/>
      <c r="L461" s="365"/>
      <c r="M461" s="20"/>
      <c r="N461" s="80"/>
      <c r="O461" s="117"/>
      <c r="P461" s="80"/>
      <c r="Q461" s="80"/>
      <c r="R461" s="119"/>
      <c r="S461" s="121"/>
    </row>
    <row r="462" spans="1:20" s="42" customFormat="1">
      <c r="A462" s="36"/>
      <c r="B462" s="36"/>
      <c r="C462" s="55"/>
      <c r="D462" s="10"/>
      <c r="E462" s="21"/>
      <c r="F462" s="1099"/>
      <c r="G462" s="21"/>
      <c r="H462" s="21"/>
      <c r="I462" s="245"/>
      <c r="J462" s="245"/>
      <c r="K462" s="245"/>
      <c r="L462" s="245"/>
      <c r="M462" s="245"/>
      <c r="N462" s="245"/>
      <c r="O462" s="43"/>
      <c r="P462" s="43"/>
      <c r="Q462" s="93"/>
      <c r="R462" s="93"/>
    </row>
    <row r="463" spans="1:20" s="42" customFormat="1" ht="12.75">
      <c r="A463" s="36" t="s">
        <v>105</v>
      </c>
      <c r="B463" s="36"/>
      <c r="C463" s="73" t="s">
        <v>283</v>
      </c>
      <c r="D463" s="5"/>
      <c r="E463" s="203"/>
      <c r="F463" s="1094"/>
      <c r="G463" s="160">
        <f>SUM(G374:G461)</f>
        <v>0</v>
      </c>
      <c r="H463" s="2"/>
      <c r="I463" s="2"/>
      <c r="J463" s="2"/>
      <c r="K463" s="2"/>
      <c r="L463" s="2"/>
      <c r="M463" s="2"/>
      <c r="N463" s="82"/>
      <c r="O463" s="79"/>
      <c r="P463" s="79"/>
      <c r="Q463" s="79"/>
      <c r="R463" s="166"/>
    </row>
    <row r="464" spans="1:20" s="42" customFormat="1" ht="12.75">
      <c r="A464" s="36"/>
      <c r="B464" s="36"/>
      <c r="C464" s="92"/>
      <c r="D464" s="3"/>
      <c r="E464" s="205"/>
      <c r="F464" s="1087"/>
      <c r="G464" s="205"/>
      <c r="H464" s="2"/>
      <c r="I464" s="2"/>
      <c r="J464" s="2"/>
      <c r="K464" s="2"/>
      <c r="L464" s="2"/>
      <c r="M464" s="2"/>
      <c r="N464" s="82"/>
      <c r="O464" s="79"/>
      <c r="P464" s="79"/>
      <c r="Q464" s="79"/>
      <c r="R464" s="166"/>
    </row>
    <row r="465" spans="1:20" s="42" customFormat="1" ht="13.5" customHeight="1">
      <c r="A465" s="36"/>
      <c r="B465" s="36"/>
      <c r="C465" s="92"/>
      <c r="D465" s="3"/>
      <c r="E465" s="205"/>
      <c r="F465" s="1087"/>
      <c r="G465" s="205"/>
      <c r="H465" s="2"/>
      <c r="I465" s="2"/>
      <c r="J465" s="2"/>
      <c r="K465" s="2"/>
      <c r="L465" s="2"/>
      <c r="M465" s="2"/>
      <c r="N465" s="82"/>
      <c r="O465" s="79"/>
      <c r="P465" s="79"/>
      <c r="Q465" s="79"/>
      <c r="R465" s="79"/>
      <c r="S465" s="166"/>
    </row>
    <row r="466" spans="1:20" ht="24">
      <c r="A466" s="74">
        <v>4</v>
      </c>
      <c r="B466" s="34"/>
      <c r="C466" s="75" t="s">
        <v>39</v>
      </c>
      <c r="D466" s="4" t="s">
        <v>237</v>
      </c>
      <c r="E466" s="13" t="s">
        <v>304</v>
      </c>
      <c r="F466" s="1096" t="s">
        <v>306</v>
      </c>
      <c r="G466" s="13" t="s">
        <v>104</v>
      </c>
      <c r="H466" s="30"/>
      <c r="I466" s="30"/>
      <c r="J466" s="30"/>
      <c r="K466" s="30"/>
      <c r="L466" s="30"/>
      <c r="M466" s="40"/>
      <c r="N466" s="40"/>
    </row>
    <row r="467" spans="1:20" s="42" customFormat="1">
      <c r="A467" s="278"/>
      <c r="B467" s="278"/>
      <c r="C467" s="279"/>
      <c r="D467" s="280"/>
      <c r="E467" s="21"/>
      <c r="F467" s="1099"/>
      <c r="G467" s="21"/>
      <c r="H467" s="21"/>
      <c r="I467" s="245"/>
      <c r="J467" s="245"/>
      <c r="K467" s="245"/>
      <c r="L467" s="245"/>
      <c r="M467" s="44"/>
      <c r="N467" s="81"/>
      <c r="O467" s="44"/>
      <c r="P467" s="44"/>
      <c r="Q467" s="81"/>
      <c r="R467" s="81"/>
      <c r="S467" s="81"/>
    </row>
    <row r="468" spans="1:20" s="456" customFormat="1" ht="24">
      <c r="A468" s="1">
        <v>4</v>
      </c>
      <c r="B468" s="1">
        <v>1</v>
      </c>
      <c r="C468" s="379" t="s">
        <v>476</v>
      </c>
      <c r="D468" s="3"/>
      <c r="E468" s="12"/>
      <c r="F468" s="1079"/>
      <c r="G468" s="12"/>
      <c r="H468" s="12"/>
      <c r="I468" s="12"/>
      <c r="J468" s="12"/>
      <c r="K468" s="2"/>
      <c r="L468" s="2"/>
      <c r="M468" s="2"/>
      <c r="N468" s="2"/>
      <c r="O468" s="2"/>
      <c r="P468" s="2"/>
    </row>
    <row r="469" spans="1:20" s="456" customFormat="1" ht="48">
      <c r="A469" s="1"/>
      <c r="B469" s="1"/>
      <c r="C469" s="222" t="s">
        <v>477</v>
      </c>
      <c r="D469" s="3"/>
      <c r="E469" s="12"/>
      <c r="F469" s="1079"/>
      <c r="G469" s="12"/>
      <c r="H469" s="12"/>
      <c r="I469" s="12"/>
      <c r="J469" s="12"/>
      <c r="K469" s="2"/>
      <c r="L469" s="2"/>
      <c r="M469" s="2"/>
      <c r="N469" s="2"/>
      <c r="O469" s="2"/>
      <c r="P469" s="2"/>
    </row>
    <row r="470" spans="1:20" s="456" customFormat="1" ht="36">
      <c r="A470" s="1"/>
      <c r="B470" s="1"/>
      <c r="C470" s="222" t="s">
        <v>478</v>
      </c>
      <c r="D470" s="3"/>
      <c r="E470" s="12"/>
      <c r="F470" s="1079"/>
      <c r="G470" s="12"/>
      <c r="H470" s="12"/>
      <c r="I470" s="12"/>
      <c r="J470" s="12"/>
      <c r="K470" s="2"/>
      <c r="L470" s="2"/>
      <c r="M470" s="2"/>
      <c r="N470" s="2"/>
      <c r="O470" s="2"/>
      <c r="P470" s="2"/>
    </row>
    <row r="471" spans="1:20" s="456" customFormat="1" ht="13.5">
      <c r="A471" s="1"/>
      <c r="B471" s="1"/>
      <c r="C471" s="222" t="s">
        <v>479</v>
      </c>
      <c r="D471" s="3"/>
      <c r="E471" s="12"/>
      <c r="F471" s="1079"/>
      <c r="G471" s="12"/>
      <c r="H471" s="12"/>
      <c r="I471" s="12"/>
      <c r="J471" s="12"/>
      <c r="K471" s="2"/>
      <c r="L471" s="2"/>
      <c r="M471" s="2"/>
      <c r="N471" s="2"/>
      <c r="O471" s="2"/>
      <c r="P471" s="2"/>
    </row>
    <row r="472" spans="1:20" s="456" customFormat="1" ht="12.75">
      <c r="A472" s="31"/>
      <c r="B472" s="32"/>
      <c r="C472" s="47" t="s">
        <v>462</v>
      </c>
      <c r="D472" s="5" t="s">
        <v>201</v>
      </c>
      <c r="E472" s="38">
        <v>35</v>
      </c>
      <c r="F472" s="1083"/>
      <c r="G472" s="22">
        <f>E472*F472</f>
        <v>0</v>
      </c>
      <c r="H472" s="17"/>
      <c r="I472" s="17"/>
      <c r="J472" s="519"/>
      <c r="K472" s="519"/>
      <c r="L472" s="125"/>
      <c r="M472" s="125"/>
      <c r="N472" s="125"/>
      <c r="O472" s="125"/>
      <c r="P472" s="126"/>
    </row>
    <row r="473" spans="1:20" s="42" customFormat="1">
      <c r="A473" s="278"/>
      <c r="B473" s="278"/>
      <c r="C473" s="279"/>
      <c r="D473" s="280"/>
      <c r="E473" s="21"/>
      <c r="F473" s="1099"/>
      <c r="G473" s="21"/>
      <c r="H473" s="21"/>
      <c r="I473" s="245"/>
      <c r="J473" s="245"/>
      <c r="K473" s="245"/>
      <c r="L473" s="245"/>
      <c r="M473" s="44"/>
      <c r="N473" s="81"/>
      <c r="O473" s="44"/>
      <c r="P473" s="44"/>
      <c r="Q473" s="81"/>
      <c r="R473" s="81"/>
      <c r="S473" s="81"/>
    </row>
    <row r="474" spans="1:20" s="456" customFormat="1" ht="36">
      <c r="A474" s="1">
        <v>4</v>
      </c>
      <c r="B474" s="1">
        <v>2</v>
      </c>
      <c r="C474" s="379" t="s">
        <v>234</v>
      </c>
      <c r="D474" s="3"/>
      <c r="E474" s="12"/>
      <c r="F474" s="1079"/>
      <c r="G474" s="12"/>
      <c r="H474" s="12"/>
      <c r="I474" s="12"/>
      <c r="J474" s="12"/>
      <c r="K474" s="12"/>
      <c r="L474" s="12"/>
      <c r="M474" s="12"/>
      <c r="N474" s="12"/>
      <c r="O474" s="2"/>
      <c r="P474" s="2"/>
    </row>
    <row r="475" spans="1:20" s="456" customFormat="1" ht="36">
      <c r="A475" s="1"/>
      <c r="B475" s="1"/>
      <c r="C475" s="222" t="s">
        <v>321</v>
      </c>
      <c r="D475" s="3"/>
      <c r="E475" s="12"/>
      <c r="F475" s="1079"/>
      <c r="G475" s="12"/>
      <c r="H475" s="12"/>
      <c r="I475" s="528"/>
      <c r="J475" s="527"/>
      <c r="K475" s="528"/>
      <c r="L475" s="527"/>
      <c r="M475" s="12"/>
      <c r="N475" s="12"/>
      <c r="O475" s="2"/>
      <c r="P475" s="2"/>
    </row>
    <row r="476" spans="1:20" s="456" customFormat="1" ht="60">
      <c r="A476" s="1"/>
      <c r="B476" s="1"/>
      <c r="C476" s="50" t="s">
        <v>486</v>
      </c>
      <c r="D476" s="3"/>
      <c r="E476" s="12"/>
      <c r="F476" s="1079"/>
      <c r="G476" s="12"/>
      <c r="H476" s="12"/>
      <c r="I476" s="528"/>
      <c r="J476" s="527"/>
      <c r="K476" s="528"/>
      <c r="L476" s="527"/>
      <c r="M476" s="12"/>
      <c r="N476" s="12"/>
      <c r="O476" s="2"/>
      <c r="P476" s="2"/>
    </row>
    <row r="477" spans="1:20" s="456" customFormat="1" ht="25.5">
      <c r="A477" s="1"/>
      <c r="B477" s="1"/>
      <c r="C477" s="222" t="s">
        <v>41</v>
      </c>
      <c r="D477" s="3"/>
      <c r="E477" s="12"/>
      <c r="F477" s="1079"/>
      <c r="G477" s="12"/>
      <c r="H477" s="12"/>
      <c r="I477" s="12"/>
      <c r="J477" s="12"/>
      <c r="K477" s="12"/>
      <c r="L477" s="12"/>
      <c r="M477" s="12"/>
      <c r="N477" s="12"/>
      <c r="O477" s="2"/>
      <c r="P477" s="2"/>
    </row>
    <row r="478" spans="1:20" s="456" customFormat="1" ht="12.75">
      <c r="A478" s="31"/>
      <c r="B478" s="32"/>
      <c r="C478" s="47" t="s">
        <v>463</v>
      </c>
      <c r="D478" s="5" t="s">
        <v>201</v>
      </c>
      <c r="E478" s="38">
        <v>400</v>
      </c>
      <c r="F478" s="1083"/>
      <c r="G478" s="22">
        <f>E478*F478</f>
        <v>0</v>
      </c>
      <c r="H478" s="17"/>
      <c r="I478" s="355"/>
      <c r="J478" s="496"/>
      <c r="K478" s="357"/>
      <c r="L478" s="365"/>
      <c r="M478" s="17"/>
      <c r="N478" s="80"/>
      <c r="O478" s="328"/>
      <c r="P478" s="80"/>
      <c r="Q478" s="561"/>
      <c r="R478" s="440"/>
      <c r="S478" s="441">
        <f>SUM(N478:R478)</f>
        <v>0</v>
      </c>
      <c r="T478" s="476">
        <f>1.05*S478</f>
        <v>0</v>
      </c>
    </row>
    <row r="479" spans="1:20" ht="12.75">
      <c r="A479" s="31"/>
      <c r="B479" s="32"/>
      <c r="E479" s="11"/>
      <c r="F479" s="518"/>
      <c r="H479" s="17"/>
      <c r="I479" s="355"/>
      <c r="J479" s="496"/>
      <c r="K479" s="357"/>
      <c r="L479" s="365"/>
      <c r="M479" s="17"/>
      <c r="N479" s="80"/>
      <c r="O479" s="328"/>
      <c r="P479" s="80"/>
      <c r="Q479" s="80"/>
      <c r="R479" s="119"/>
      <c r="S479" s="121"/>
      <c r="T479" s="288"/>
    </row>
    <row r="480" spans="1:20" s="416" customFormat="1" ht="60">
      <c r="A480" s="31"/>
      <c r="B480" s="32"/>
      <c r="C480" s="50" t="s">
        <v>484</v>
      </c>
      <c r="D480" s="3"/>
      <c r="E480" s="163"/>
      <c r="F480" s="1082"/>
      <c r="G480" s="11"/>
      <c r="H480" s="412"/>
      <c r="I480" s="412"/>
      <c r="J480" s="430"/>
      <c r="K480" s="430"/>
      <c r="L480" s="430"/>
      <c r="M480" s="430"/>
      <c r="N480" s="383"/>
      <c r="O480" s="383"/>
      <c r="P480" s="383"/>
    </row>
    <row r="481" spans="1:16" s="416" customFormat="1">
      <c r="A481" s="31"/>
      <c r="B481" s="32"/>
      <c r="C481" s="396"/>
      <c r="D481" s="3"/>
      <c r="E481" s="163"/>
      <c r="F481" s="1082"/>
      <c r="G481" s="11"/>
      <c r="H481" s="412"/>
      <c r="I481" s="412"/>
      <c r="J481" s="430"/>
      <c r="K481" s="430"/>
      <c r="L481" s="430"/>
      <c r="M481" s="430"/>
      <c r="N481" s="383"/>
      <c r="O481" s="383"/>
      <c r="P481" s="383"/>
    </row>
    <row r="482" spans="1:16" s="416" customFormat="1" ht="36">
      <c r="A482" s="31">
        <v>4</v>
      </c>
      <c r="B482" s="32">
        <v>3</v>
      </c>
      <c r="C482" s="45" t="s">
        <v>339</v>
      </c>
      <c r="D482" s="3"/>
      <c r="E482" s="163"/>
      <c r="F482" s="1082"/>
      <c r="G482" s="11"/>
      <c r="H482" s="412"/>
      <c r="I482" s="412"/>
      <c r="J482" s="415"/>
      <c r="K482" s="383"/>
      <c r="L482" s="383"/>
      <c r="M482" s="383"/>
      <c r="N482" s="383"/>
      <c r="O482" s="383"/>
      <c r="P482" s="383"/>
    </row>
    <row r="483" spans="1:16" ht="60">
      <c r="C483" s="50" t="s">
        <v>485</v>
      </c>
      <c r="F483" s="1119"/>
      <c r="I483" s="528"/>
      <c r="J483" s="527"/>
      <c r="K483" s="528"/>
      <c r="L483" s="527"/>
    </row>
    <row r="484" spans="1:16" s="416" customFormat="1" ht="24">
      <c r="A484" s="31"/>
      <c r="B484" s="32"/>
      <c r="C484" s="50" t="s">
        <v>487</v>
      </c>
      <c r="D484" s="3"/>
      <c r="E484" s="163"/>
      <c r="F484" s="1082"/>
      <c r="G484" s="11"/>
      <c r="H484" s="412"/>
      <c r="I484" s="412"/>
      <c r="J484" s="415"/>
      <c r="K484" s="383"/>
      <c r="L484" s="383"/>
      <c r="M484" s="383"/>
      <c r="N484" s="383"/>
      <c r="O484" s="383"/>
      <c r="P484" s="383"/>
    </row>
    <row r="485" spans="1:16" s="456" customFormat="1" ht="24">
      <c r="A485" s="1"/>
      <c r="B485" s="1"/>
      <c r="C485" s="138" t="s">
        <v>383</v>
      </c>
      <c r="D485" s="5" t="s">
        <v>302</v>
      </c>
      <c r="E485" s="38">
        <v>2</v>
      </c>
      <c r="F485" s="1083"/>
      <c r="G485" s="22">
        <f>E485*F485</f>
        <v>0</v>
      </c>
      <c r="H485" s="25"/>
      <c r="I485" s="25"/>
      <c r="J485" s="80"/>
      <c r="K485" s="328"/>
      <c r="L485" s="80"/>
      <c r="M485" s="2"/>
      <c r="N485" s="80"/>
      <c r="O485" s="80"/>
      <c r="P485" s="121"/>
    </row>
    <row r="486" spans="1:16" s="456" customFormat="1" ht="24">
      <c r="A486" s="1"/>
      <c r="B486" s="1"/>
      <c r="C486" s="138" t="s">
        <v>396</v>
      </c>
      <c r="D486" s="5" t="s">
        <v>302</v>
      </c>
      <c r="E486" s="38">
        <v>7</v>
      </c>
      <c r="F486" s="1083"/>
      <c r="G486" s="22">
        <f>E486*F486</f>
        <v>0</v>
      </c>
      <c r="H486" s="25"/>
      <c r="I486" s="25"/>
      <c r="J486" s="80"/>
      <c r="K486" s="328"/>
      <c r="L486" s="80"/>
      <c r="M486" s="2"/>
      <c r="N486" s="80"/>
      <c r="O486" s="80"/>
      <c r="P486" s="121"/>
    </row>
    <row r="487" spans="1:16" s="456" customFormat="1" ht="24">
      <c r="A487" s="1"/>
      <c r="B487" s="1"/>
      <c r="C487" s="138" t="s">
        <v>386</v>
      </c>
      <c r="D487" s="5" t="s">
        <v>302</v>
      </c>
      <c r="E487" s="38">
        <v>7</v>
      </c>
      <c r="F487" s="1083"/>
      <c r="G487" s="22">
        <f>E487*F487</f>
        <v>0</v>
      </c>
      <c r="H487" s="25"/>
      <c r="I487" s="25"/>
      <c r="J487" s="80"/>
      <c r="K487" s="328"/>
      <c r="L487" s="80"/>
      <c r="M487" s="2"/>
      <c r="N487" s="80"/>
      <c r="O487" s="80"/>
      <c r="P487" s="121"/>
    </row>
    <row r="488" spans="1:16" s="456" customFormat="1" ht="24">
      <c r="A488" s="1"/>
      <c r="B488" s="1"/>
      <c r="C488" s="138" t="s">
        <v>395</v>
      </c>
      <c r="D488" s="5" t="s">
        <v>302</v>
      </c>
      <c r="E488" s="38">
        <v>4</v>
      </c>
      <c r="F488" s="1083"/>
      <c r="G488" s="22">
        <f>E488*F488</f>
        <v>0</v>
      </c>
      <c r="H488" s="25"/>
      <c r="I488" s="25"/>
      <c r="J488" s="80"/>
      <c r="K488" s="328"/>
      <c r="L488" s="80"/>
      <c r="M488" s="2"/>
      <c r="N488" s="80"/>
      <c r="O488" s="80"/>
      <c r="P488" s="121"/>
    </row>
    <row r="489" spans="1:16" s="383" customFormat="1">
      <c r="A489" s="31"/>
      <c r="B489" s="32"/>
      <c r="C489" s="48"/>
      <c r="D489" s="3"/>
      <c r="E489" s="11"/>
      <c r="F489" s="518"/>
      <c r="G489" s="11"/>
      <c r="H489" s="412"/>
      <c r="I489" s="412"/>
      <c r="J489" s="413"/>
      <c r="K489" s="413"/>
      <c r="L489" s="413"/>
      <c r="M489" s="413"/>
      <c r="N489" s="413"/>
      <c r="O489" s="413"/>
      <c r="P489" s="414"/>
    </row>
    <row r="490" spans="1:16" s="399" customFormat="1" ht="24">
      <c r="A490" s="31"/>
      <c r="B490" s="32"/>
      <c r="C490" s="47" t="s">
        <v>387</v>
      </c>
      <c r="D490" s="5" t="s">
        <v>302</v>
      </c>
      <c r="E490" s="38">
        <v>3</v>
      </c>
      <c r="F490" s="1083"/>
      <c r="G490" s="22">
        <f>E490*F490</f>
        <v>0</v>
      </c>
      <c r="H490" s="412"/>
      <c r="I490" s="412"/>
      <c r="J490" s="413"/>
      <c r="K490" s="328"/>
      <c r="L490" s="413"/>
      <c r="M490" s="413"/>
      <c r="N490" s="413"/>
      <c r="O490" s="413"/>
      <c r="P490" s="414"/>
    </row>
    <row r="491" spans="1:16" s="399" customFormat="1" ht="24">
      <c r="A491" s="31"/>
      <c r="B491" s="32"/>
      <c r="C491" s="47" t="s">
        <v>394</v>
      </c>
      <c r="D491" s="5" t="s">
        <v>302</v>
      </c>
      <c r="E491" s="38">
        <v>2</v>
      </c>
      <c r="F491" s="1083"/>
      <c r="G491" s="22">
        <f>E491*F491</f>
        <v>0</v>
      </c>
      <c r="H491" s="412"/>
      <c r="I491" s="412"/>
      <c r="J491" s="413"/>
      <c r="K491" s="328"/>
      <c r="L491" s="413"/>
      <c r="M491" s="413"/>
      <c r="N491" s="413"/>
      <c r="O491" s="413"/>
      <c r="P491" s="414"/>
    </row>
    <row r="492" spans="1:16" s="399" customFormat="1" ht="24">
      <c r="A492" s="31"/>
      <c r="B492" s="32"/>
      <c r="C492" s="47" t="s">
        <v>388</v>
      </c>
      <c r="D492" s="5" t="s">
        <v>302</v>
      </c>
      <c r="E492" s="38">
        <v>1</v>
      </c>
      <c r="F492" s="1083"/>
      <c r="G492" s="22">
        <f>E492*F492</f>
        <v>0</v>
      </c>
      <c r="H492" s="412"/>
      <c r="I492" s="412"/>
      <c r="J492" s="413"/>
      <c r="K492" s="413"/>
      <c r="L492" s="413"/>
      <c r="M492" s="413"/>
      <c r="N492" s="413"/>
      <c r="O492" s="413"/>
      <c r="P492" s="414"/>
    </row>
    <row r="493" spans="1:16" s="399" customFormat="1" ht="24">
      <c r="A493" s="31"/>
      <c r="B493" s="32"/>
      <c r="C493" s="47" t="s">
        <v>393</v>
      </c>
      <c r="D493" s="5" t="s">
        <v>302</v>
      </c>
      <c r="E493" s="38">
        <v>2</v>
      </c>
      <c r="F493" s="1083"/>
      <c r="G493" s="22">
        <f>E493*F493</f>
        <v>0</v>
      </c>
      <c r="H493" s="412"/>
      <c r="I493" s="412"/>
      <c r="J493" s="413"/>
      <c r="K493" s="413"/>
      <c r="L493" s="413"/>
      <c r="M493" s="413"/>
      <c r="N493" s="413"/>
      <c r="O493" s="413"/>
      <c r="P493" s="414"/>
    </row>
    <row r="494" spans="1:16" s="383" customFormat="1">
      <c r="A494" s="31"/>
      <c r="B494" s="32"/>
      <c r="C494" s="48"/>
      <c r="D494" s="3"/>
      <c r="E494" s="11"/>
      <c r="F494" s="518"/>
      <c r="G494" s="11"/>
      <c r="H494" s="412"/>
      <c r="I494" s="412"/>
      <c r="J494" s="413"/>
      <c r="K494" s="413"/>
      <c r="L494" s="413"/>
      <c r="M494" s="413"/>
      <c r="N494" s="413"/>
      <c r="O494" s="413"/>
      <c r="P494" s="414"/>
    </row>
    <row r="495" spans="1:16" s="399" customFormat="1" ht="24">
      <c r="A495" s="31"/>
      <c r="B495" s="32"/>
      <c r="C495" s="47" t="s">
        <v>389</v>
      </c>
      <c r="D495" s="5" t="s">
        <v>302</v>
      </c>
      <c r="E495" s="38">
        <v>3</v>
      </c>
      <c r="F495" s="1083"/>
      <c r="G495" s="22">
        <f>E495*F495</f>
        <v>0</v>
      </c>
      <c r="H495" s="412"/>
      <c r="I495" s="412"/>
      <c r="J495" s="413"/>
      <c r="K495" s="413"/>
      <c r="L495" s="413"/>
      <c r="M495" s="413"/>
      <c r="N495" s="413"/>
      <c r="O495" s="413"/>
      <c r="P495" s="414"/>
    </row>
    <row r="496" spans="1:16" s="399" customFormat="1" ht="24">
      <c r="A496" s="31"/>
      <c r="B496" s="32"/>
      <c r="C496" s="47" t="s">
        <v>390</v>
      </c>
      <c r="D496" s="5" t="s">
        <v>302</v>
      </c>
      <c r="E496" s="38">
        <v>1</v>
      </c>
      <c r="F496" s="1083"/>
      <c r="G496" s="22">
        <f>E496*F496</f>
        <v>0</v>
      </c>
      <c r="H496" s="412"/>
      <c r="I496" s="412"/>
      <c r="J496" s="413"/>
      <c r="K496" s="413"/>
      <c r="L496" s="413"/>
      <c r="M496" s="413"/>
      <c r="N496" s="413"/>
      <c r="O496" s="413"/>
      <c r="P496" s="414"/>
    </row>
    <row r="497" spans="1:20" s="399" customFormat="1" ht="24">
      <c r="A497" s="31"/>
      <c r="B497" s="32"/>
      <c r="C497" s="47" t="s">
        <v>391</v>
      </c>
      <c r="D497" s="5" t="s">
        <v>302</v>
      </c>
      <c r="E497" s="38">
        <v>2</v>
      </c>
      <c r="F497" s="1083"/>
      <c r="G497" s="22">
        <f>E497*F497</f>
        <v>0</v>
      </c>
      <c r="H497" s="412"/>
      <c r="I497" s="412"/>
      <c r="J497" s="413"/>
      <c r="K497" s="413"/>
      <c r="L497" s="413"/>
      <c r="M497" s="413"/>
      <c r="N497" s="413"/>
      <c r="O497" s="413"/>
      <c r="P497" s="414"/>
    </row>
    <row r="498" spans="1:20" s="399" customFormat="1" ht="24">
      <c r="A498" s="31"/>
      <c r="B498" s="32"/>
      <c r="C498" s="47" t="s">
        <v>392</v>
      </c>
      <c r="D498" s="5" t="s">
        <v>302</v>
      </c>
      <c r="E498" s="38">
        <v>1</v>
      </c>
      <c r="F498" s="1083"/>
      <c r="G498" s="22">
        <f>E498*F498</f>
        <v>0</v>
      </c>
      <c r="H498" s="412"/>
      <c r="I498" s="412"/>
      <c r="J498" s="413"/>
      <c r="K498" s="413"/>
      <c r="L498" s="413"/>
      <c r="M498" s="413"/>
      <c r="N498" s="413"/>
      <c r="O498" s="413"/>
      <c r="P498" s="414"/>
    </row>
    <row r="499" spans="1:20" s="416" customFormat="1">
      <c r="A499" s="31"/>
      <c r="B499" s="32"/>
      <c r="C499" s="48"/>
      <c r="D499" s="3"/>
      <c r="E499" s="11"/>
      <c r="F499" s="518"/>
      <c r="G499" s="11"/>
      <c r="H499" s="412"/>
      <c r="I499" s="412"/>
      <c r="J499" s="412"/>
      <c r="K499" s="383"/>
      <c r="L499" s="383"/>
      <c r="M499" s="383"/>
      <c r="N499" s="383"/>
      <c r="O499" s="383"/>
      <c r="P499" s="383"/>
    </row>
    <row r="500" spans="1:20" s="42" customFormat="1" ht="12.75" customHeight="1">
      <c r="A500" s="278"/>
      <c r="B500" s="278"/>
      <c r="C500" s="58"/>
      <c r="D500" s="280"/>
      <c r="E500" s="21"/>
      <c r="F500" s="1099"/>
      <c r="G500" s="21"/>
      <c r="H500" s="21"/>
      <c r="I500" s="245"/>
      <c r="J500" s="245"/>
      <c r="K500" s="245"/>
      <c r="L500" s="245"/>
      <c r="M500" s="44"/>
      <c r="N500" s="81"/>
      <c r="O500" s="44"/>
      <c r="P500" s="44"/>
      <c r="Q500" s="81"/>
      <c r="R500" s="81"/>
      <c r="S500" s="81"/>
    </row>
    <row r="501" spans="1:20" s="42" customFormat="1" ht="12.75">
      <c r="A501" s="36" t="s">
        <v>105</v>
      </c>
      <c r="B501" s="36"/>
      <c r="C501" s="73" t="s">
        <v>42</v>
      </c>
      <c r="D501" s="5"/>
      <c r="E501" s="203"/>
      <c r="F501" s="1094"/>
      <c r="G501" s="160">
        <f>SUM(G471:G499)</f>
        <v>0</v>
      </c>
      <c r="H501" s="2"/>
      <c r="I501" s="2"/>
      <c r="J501" s="2"/>
      <c r="K501" s="2"/>
      <c r="L501" s="2"/>
      <c r="M501" s="2"/>
      <c r="N501" s="80"/>
      <c r="O501" s="117"/>
      <c r="P501" s="80"/>
      <c r="Q501" s="570"/>
      <c r="R501" s="130"/>
      <c r="S501" s="131"/>
      <c r="T501" s="132">
        <f>SUM(N501:S501)</f>
        <v>0</v>
      </c>
    </row>
    <row r="502" spans="1:20" s="42" customFormat="1" ht="12.75">
      <c r="A502" s="36"/>
      <c r="B502" s="36"/>
      <c r="C502" s="92"/>
      <c r="D502" s="3"/>
      <c r="E502" s="205"/>
      <c r="F502" s="1087"/>
      <c r="G502" s="205"/>
      <c r="H502" s="2"/>
      <c r="I502" s="2"/>
      <c r="J502" s="2"/>
      <c r="K502" s="2"/>
      <c r="L502" s="2"/>
      <c r="M502" s="2"/>
      <c r="N502" s="82"/>
      <c r="O502" s="79"/>
      <c r="P502" s="79"/>
      <c r="Q502" s="79"/>
      <c r="R502" s="79"/>
      <c r="S502" s="166"/>
    </row>
    <row r="503" spans="1:20" s="42" customFormat="1">
      <c r="A503" s="36"/>
      <c r="B503" s="36"/>
      <c r="C503" s="56"/>
      <c r="D503" s="10"/>
      <c r="E503" s="21"/>
      <c r="F503" s="1099"/>
      <c r="G503" s="21"/>
      <c r="H503" s="21"/>
      <c r="I503" s="245"/>
      <c r="J503" s="245"/>
      <c r="K503" s="245"/>
      <c r="L503" s="245"/>
      <c r="M503" s="245"/>
      <c r="N503" s="245"/>
      <c r="O503" s="43"/>
      <c r="P503" s="43"/>
      <c r="Q503" s="93"/>
      <c r="R503" s="93"/>
    </row>
    <row r="504" spans="1:20" ht="24">
      <c r="A504" s="74">
        <v>5</v>
      </c>
      <c r="B504" s="34"/>
      <c r="C504" s="68" t="s">
        <v>106</v>
      </c>
      <c r="D504" s="4" t="s">
        <v>237</v>
      </c>
      <c r="E504" s="13" t="s">
        <v>304</v>
      </c>
      <c r="F504" s="1096" t="s">
        <v>306</v>
      </c>
      <c r="G504" s="236" t="s">
        <v>104</v>
      </c>
      <c r="H504" s="30"/>
      <c r="I504" s="30"/>
      <c r="J504" s="30"/>
      <c r="K504" s="30"/>
      <c r="L504" s="30"/>
      <c r="M504" s="40"/>
      <c r="N504" s="40"/>
    </row>
    <row r="505" spans="1:20">
      <c r="A505" s="26"/>
      <c r="C505" s="53"/>
      <c r="F505" s="1079"/>
      <c r="T505" s="175">
        <v>570</v>
      </c>
    </row>
    <row r="506" spans="1:20" ht="26.25" customHeight="1">
      <c r="A506" s="1">
        <v>5</v>
      </c>
      <c r="B506" s="1">
        <v>1</v>
      </c>
      <c r="C506" s="45" t="s">
        <v>325</v>
      </c>
      <c r="F506" s="1079"/>
      <c r="I506" s="292"/>
      <c r="J506" s="292"/>
      <c r="N506" s="80"/>
      <c r="O506" s="117"/>
      <c r="T506" s="22">
        <v>3670</v>
      </c>
    </row>
    <row r="507" spans="1:20" ht="108.75" customHeight="1">
      <c r="C507" s="50" t="s">
        <v>326</v>
      </c>
      <c r="F507" s="1079"/>
      <c r="I507" s="528"/>
      <c r="J507" s="527"/>
      <c r="K507" s="528"/>
      <c r="L507" s="527"/>
      <c r="N507" s="82"/>
      <c r="O507" s="284"/>
      <c r="P507" s="286"/>
      <c r="Q507" s="242"/>
    </row>
    <row r="508" spans="1:20">
      <c r="C508" s="50" t="s">
        <v>256</v>
      </c>
      <c r="F508" s="1087"/>
    </row>
    <row r="509" spans="1:20" s="384" customFormat="1" ht="13.5">
      <c r="A509" s="2"/>
      <c r="B509" s="2"/>
      <c r="C509" s="47" t="s">
        <v>30</v>
      </c>
      <c r="D509" s="5" t="s">
        <v>48</v>
      </c>
      <c r="E509" s="22">
        <v>1140</v>
      </c>
      <c r="F509" s="1080"/>
      <c r="G509" s="22">
        <f>E509*F509</f>
        <v>0</v>
      </c>
      <c r="H509" s="419"/>
      <c r="I509" s="383"/>
      <c r="J509" s="431"/>
      <c r="K509" s="621"/>
      <c r="L509" s="431"/>
      <c r="M509" s="431"/>
      <c r="N509" s="431"/>
      <c r="O509" s="413"/>
      <c r="P509" s="414"/>
      <c r="Q509" s="385">
        <f>1.05*P509</f>
        <v>0</v>
      </c>
      <c r="R509" s="386" t="s">
        <v>19</v>
      </c>
    </row>
    <row r="510" spans="1:20" s="384" customFormat="1" ht="13.5">
      <c r="A510" s="2"/>
      <c r="B510" s="2"/>
      <c r="C510" s="47" t="s">
        <v>218</v>
      </c>
      <c r="D510" s="5" t="s">
        <v>48</v>
      </c>
      <c r="E510" s="22">
        <v>250</v>
      </c>
      <c r="F510" s="1080"/>
      <c r="G510" s="22">
        <f>E510*F510</f>
        <v>0</v>
      </c>
      <c r="H510" s="419"/>
      <c r="I510" s="383"/>
      <c r="J510" s="413"/>
      <c r="K510" s="413"/>
      <c r="L510" s="413"/>
      <c r="M510" s="413"/>
      <c r="N510" s="413"/>
      <c r="O510" s="413"/>
      <c r="P510" s="414"/>
      <c r="Q510" s="385">
        <f>1.05*P510</f>
        <v>0</v>
      </c>
      <c r="R510" s="386" t="s">
        <v>20</v>
      </c>
    </row>
    <row r="511" spans="1:20">
      <c r="C511" s="50"/>
      <c r="F511" s="1087"/>
      <c r="L511" s="395"/>
    </row>
    <row r="512" spans="1:20" s="383" customFormat="1" ht="36">
      <c r="A512" s="32">
        <v>5</v>
      </c>
      <c r="B512" s="32">
        <v>2</v>
      </c>
      <c r="C512" s="45" t="s">
        <v>364</v>
      </c>
      <c r="D512" s="2"/>
      <c r="E512" s="11"/>
      <c r="F512" s="518"/>
      <c r="G512" s="11"/>
      <c r="K512" s="395"/>
      <c r="L512" s="622"/>
    </row>
    <row r="513" spans="1:20" ht="108">
      <c r="A513" s="32"/>
      <c r="B513" s="32"/>
      <c r="C513" s="50" t="s">
        <v>331</v>
      </c>
      <c r="D513" s="2"/>
      <c r="E513" s="11"/>
      <c r="F513" s="518"/>
      <c r="G513" s="11"/>
      <c r="H513" s="2"/>
      <c r="I513" s="2"/>
      <c r="J513" s="2"/>
      <c r="K513" s="9"/>
      <c r="L513" s="2"/>
      <c r="M513" s="2"/>
      <c r="N513" s="2"/>
    </row>
    <row r="514" spans="1:20" ht="24">
      <c r="A514" s="32"/>
      <c r="B514" s="32"/>
      <c r="C514" s="49" t="s">
        <v>360</v>
      </c>
      <c r="D514" s="5" t="s">
        <v>47</v>
      </c>
      <c r="E514" s="38">
        <v>3800</v>
      </c>
      <c r="F514" s="1080"/>
      <c r="G514" s="22">
        <f>E514*F514</f>
        <v>0</v>
      </c>
      <c r="H514" s="11"/>
      <c r="I514" s="592"/>
      <c r="J514" s="623"/>
      <c r="K514" s="624"/>
      <c r="L514" s="407"/>
      <c r="M514" s="397"/>
      <c r="O514" s="383"/>
      <c r="P514" s="80"/>
      <c r="Q514" s="569"/>
      <c r="R514" s="131"/>
      <c r="S514" s="132">
        <f>SUM(O514:R514)</f>
        <v>0</v>
      </c>
      <c r="T514" s="327">
        <f>1.05*S514</f>
        <v>0</v>
      </c>
    </row>
    <row r="515" spans="1:20">
      <c r="F515" s="1079"/>
    </row>
    <row r="516" spans="1:20" ht="12.75">
      <c r="C516" s="76" t="s">
        <v>248</v>
      </c>
      <c r="D516" s="5"/>
      <c r="E516" s="22"/>
      <c r="F516" s="1080"/>
      <c r="G516" s="235">
        <f>SUM(G508:G514)</f>
        <v>0</v>
      </c>
    </row>
    <row r="517" spans="1:20">
      <c r="C517" s="46"/>
      <c r="F517" s="1079"/>
    </row>
    <row r="518" spans="1:20" ht="24">
      <c r="A518" s="74">
        <v>6</v>
      </c>
      <c r="B518" s="34"/>
      <c r="C518" s="68" t="s">
        <v>132</v>
      </c>
      <c r="D518" s="4" t="s">
        <v>237</v>
      </c>
      <c r="E518" s="13" t="s">
        <v>304</v>
      </c>
      <c r="F518" s="1096" t="s">
        <v>306</v>
      </c>
      <c r="G518" s="13" t="s">
        <v>104</v>
      </c>
      <c r="H518" s="30"/>
      <c r="I518" s="30"/>
      <c r="J518" s="30"/>
      <c r="K518" s="30"/>
      <c r="L518" s="30"/>
      <c r="M518" s="40"/>
      <c r="N518" s="40"/>
    </row>
    <row r="519" spans="1:20" s="383" customFormat="1">
      <c r="A519" s="32"/>
      <c r="B519" s="32"/>
      <c r="C519" s="2"/>
      <c r="D519" s="99"/>
      <c r="E519" s="11"/>
      <c r="F519" s="518"/>
      <c r="G519" s="11"/>
      <c r="H519" s="390"/>
      <c r="I519" s="390"/>
      <c r="J519" s="390"/>
      <c r="L519" s="395"/>
    </row>
    <row r="520" spans="1:20" s="383" customFormat="1" ht="36">
      <c r="A520" s="32">
        <v>6</v>
      </c>
      <c r="B520" s="32">
        <v>1</v>
      </c>
      <c r="C520" s="45" t="s">
        <v>361</v>
      </c>
      <c r="D520" s="2"/>
      <c r="E520" s="2"/>
      <c r="F520" s="1087"/>
      <c r="G520" s="2"/>
      <c r="I520" s="393"/>
      <c r="J520" s="394"/>
      <c r="K520" s="394"/>
      <c r="L520" s="394"/>
    </row>
    <row r="521" spans="1:20" s="383" customFormat="1" ht="120">
      <c r="A521" s="32"/>
      <c r="B521" s="32"/>
      <c r="C521" s="50" t="s">
        <v>362</v>
      </c>
      <c r="D521" s="2"/>
      <c r="E521" s="11"/>
      <c r="F521" s="514"/>
      <c r="G521" s="11"/>
      <c r="I521" s="407"/>
      <c r="J521" s="405"/>
      <c r="K521" s="405"/>
      <c r="L521" s="406"/>
    </row>
    <row r="522" spans="1:20" s="383" customFormat="1" ht="24">
      <c r="A522" s="2"/>
      <c r="B522" s="26"/>
      <c r="C522" s="138" t="s">
        <v>488</v>
      </c>
      <c r="D522" s="6" t="s">
        <v>47</v>
      </c>
      <c r="E522" s="38">
        <v>3800</v>
      </c>
      <c r="F522" s="1083">
        <v>0</v>
      </c>
      <c r="G522" s="22">
        <f>E522*F522</f>
        <v>0</v>
      </c>
      <c r="I522" s="592"/>
      <c r="J522" s="623"/>
      <c r="K522" s="624"/>
      <c r="L522" s="407"/>
      <c r="M522" s="397"/>
    </row>
    <row r="523" spans="1:20" s="383" customFormat="1">
      <c r="A523" s="387"/>
      <c r="B523" s="387"/>
      <c r="C523" s="388"/>
      <c r="D523" s="389"/>
      <c r="E523" s="390"/>
      <c r="F523" s="518"/>
      <c r="G523" s="390"/>
      <c r="H523" s="390"/>
      <c r="I523" s="390"/>
    </row>
    <row r="524" spans="1:20" s="383" customFormat="1" ht="24">
      <c r="A524" s="32">
        <v>6</v>
      </c>
      <c r="B524" s="32">
        <v>2</v>
      </c>
      <c r="C524" s="45" t="s">
        <v>333</v>
      </c>
      <c r="D524" s="2"/>
      <c r="E524" s="2"/>
      <c r="F524" s="1087"/>
      <c r="G524" s="2"/>
      <c r="I524" s="393"/>
      <c r="J524" s="394"/>
      <c r="K524" s="394"/>
      <c r="L524" s="395"/>
    </row>
    <row r="525" spans="1:20" s="383" customFormat="1" ht="120">
      <c r="A525" s="32"/>
      <c r="B525" s="32"/>
      <c r="C525" s="50" t="s">
        <v>363</v>
      </c>
      <c r="D525" s="2"/>
      <c r="E525" s="2"/>
      <c r="F525" s="1087"/>
      <c r="G525" s="2"/>
      <c r="I525" s="408"/>
      <c r="J525" s="406"/>
      <c r="K525" s="394"/>
      <c r="L525" s="395"/>
    </row>
    <row r="526" spans="1:20" s="383" customFormat="1" ht="24">
      <c r="A526" s="2"/>
      <c r="B526" s="26"/>
      <c r="C526" s="138" t="s">
        <v>489</v>
      </c>
      <c r="D526" s="5" t="s">
        <v>47</v>
      </c>
      <c r="E526" s="38">
        <v>1650</v>
      </c>
      <c r="F526" s="1083"/>
      <c r="G526" s="22">
        <f>E526*F526</f>
        <v>0</v>
      </c>
      <c r="H526" s="390"/>
      <c r="I526" s="390"/>
      <c r="J526" s="407"/>
      <c r="K526" s="398"/>
      <c r="L526" s="1269"/>
      <c r="M526" s="1269"/>
      <c r="N526" s="1269"/>
    </row>
    <row r="527" spans="1:20" s="8" customFormat="1">
      <c r="A527" s="32"/>
      <c r="B527" s="32"/>
      <c r="C527" s="2"/>
      <c r="D527" s="99"/>
      <c r="E527" s="11"/>
      <c r="F527" s="518"/>
      <c r="G527" s="11"/>
      <c r="H527" s="11"/>
      <c r="I527" s="11"/>
      <c r="J527" s="11"/>
      <c r="K527" s="11"/>
      <c r="L527" s="11"/>
      <c r="M527" s="11"/>
      <c r="N527" s="11"/>
      <c r="O527" s="2"/>
      <c r="P527" s="2"/>
      <c r="Q527" s="2"/>
      <c r="R527" s="2"/>
      <c r="T527" s="2"/>
    </row>
    <row r="528" spans="1:20">
      <c r="A528" s="26"/>
      <c r="B528" s="37"/>
      <c r="C528" s="9"/>
      <c r="D528" s="99"/>
      <c r="E528" s="11"/>
      <c r="F528" s="518"/>
      <c r="G528" s="11"/>
      <c r="H528" s="11"/>
      <c r="I528" s="11"/>
      <c r="J528" s="11"/>
      <c r="K528" s="11"/>
      <c r="L528" s="11"/>
      <c r="M528" s="11"/>
      <c r="N528" s="11"/>
    </row>
    <row r="529" spans="1:24" s="170" customFormat="1" ht="12.75">
      <c r="A529" s="1"/>
      <c r="B529" s="1"/>
      <c r="C529" s="76" t="s">
        <v>249</v>
      </c>
      <c r="D529" s="5"/>
      <c r="E529" s="22"/>
      <c r="F529" s="1080"/>
      <c r="G529" s="235">
        <f>SUM(G522:G526)</f>
        <v>0</v>
      </c>
      <c r="H529" s="12"/>
      <c r="I529" s="12"/>
      <c r="J529" s="12"/>
      <c r="K529" s="12"/>
      <c r="L529" s="12"/>
      <c r="M529" s="12"/>
      <c r="N529" s="12"/>
      <c r="O529" s="2"/>
      <c r="P529" s="2"/>
    </row>
    <row r="530" spans="1:24">
      <c r="C530" s="46"/>
      <c r="F530" s="1079"/>
    </row>
    <row r="531" spans="1:24" s="170" customFormat="1" ht="24">
      <c r="A531" s="74">
        <v>7</v>
      </c>
      <c r="B531" s="34"/>
      <c r="C531" s="68" t="s">
        <v>4</v>
      </c>
      <c r="D531" s="4" t="s">
        <v>237</v>
      </c>
      <c r="E531" s="13" t="s">
        <v>304</v>
      </c>
      <c r="F531" s="1096" t="s">
        <v>306</v>
      </c>
      <c r="G531" s="13" t="s">
        <v>104</v>
      </c>
      <c r="H531" s="30"/>
      <c r="I531" s="30"/>
      <c r="J531" s="30"/>
      <c r="K531" s="30"/>
      <c r="L531" s="30"/>
      <c r="M531" s="40"/>
      <c r="N531" s="40"/>
      <c r="O531" s="2"/>
      <c r="P531" s="2"/>
    </row>
    <row r="532" spans="1:24">
      <c r="F532" s="1079"/>
    </row>
    <row r="533" spans="1:24" s="170" customFormat="1" ht="24">
      <c r="A533" s="1">
        <v>7</v>
      </c>
      <c r="B533" s="1">
        <v>1</v>
      </c>
      <c r="C533" s="380" t="s">
        <v>83</v>
      </c>
      <c r="D533" s="3"/>
      <c r="E533" s="12"/>
      <c r="F533" s="1079"/>
      <c r="G533" s="12"/>
      <c r="H533" s="12"/>
      <c r="I533" s="12"/>
      <c r="J533" s="12"/>
      <c r="K533" s="12"/>
      <c r="L533" s="12"/>
      <c r="M533" s="12"/>
      <c r="N533" s="79"/>
      <c r="O533" s="2"/>
      <c r="P533" s="223"/>
      <c r="Q533" s="172"/>
      <c r="R533" s="172"/>
    </row>
    <row r="534" spans="1:24" ht="120">
      <c r="C534" s="238" t="s">
        <v>175</v>
      </c>
      <c r="E534" s="358"/>
      <c r="F534" s="1113"/>
      <c r="N534" s="82"/>
      <c r="O534" s="284"/>
      <c r="P534" s="286"/>
      <c r="Q534" s="189"/>
      <c r="R534" s="39"/>
    </row>
    <row r="535" spans="1:24" ht="24">
      <c r="C535" s="238" t="s">
        <v>29</v>
      </c>
      <c r="E535" s="11"/>
      <c r="F535" s="1120"/>
      <c r="N535" s="79"/>
      <c r="P535" s="223"/>
      <c r="Q535" s="39"/>
      <c r="R535" s="39"/>
    </row>
    <row r="536" spans="1:24" s="170" customFormat="1" ht="60">
      <c r="A536" s="31"/>
      <c r="B536" s="32"/>
      <c r="C536" s="50" t="s">
        <v>144</v>
      </c>
      <c r="D536" s="3"/>
      <c r="E536" s="161"/>
      <c r="F536" s="1120"/>
      <c r="G536" s="11"/>
      <c r="H536" s="17"/>
      <c r="I536" s="528"/>
      <c r="J536" s="527"/>
      <c r="K536" s="528"/>
      <c r="L536" s="527"/>
      <c r="M536" s="17"/>
      <c r="N536" s="82"/>
      <c r="O536" s="284"/>
      <c r="P536" s="286"/>
      <c r="Q536" s="189"/>
    </row>
    <row r="537" spans="1:24" s="170" customFormat="1" ht="12.75">
      <c r="A537" s="31"/>
      <c r="B537" s="32"/>
      <c r="C537" s="50" t="s">
        <v>228</v>
      </c>
      <c r="D537" s="3"/>
      <c r="E537" s="161"/>
      <c r="F537" s="1120"/>
      <c r="G537" s="11"/>
      <c r="H537" s="17"/>
      <c r="I537" s="528"/>
      <c r="J537" s="527"/>
      <c r="K537" s="528"/>
      <c r="L537" s="527"/>
      <c r="M537" s="17"/>
      <c r="N537" s="82"/>
      <c r="O537" s="284"/>
      <c r="P537" s="286"/>
      <c r="Q537" s="189"/>
    </row>
    <row r="538" spans="1:24" s="170" customFormat="1">
      <c r="A538" s="1"/>
      <c r="B538" s="1"/>
      <c r="C538" s="238" t="s">
        <v>56</v>
      </c>
      <c r="D538" s="3"/>
      <c r="E538" s="12"/>
      <c r="F538" s="1079"/>
      <c r="G538" s="12"/>
      <c r="H538" s="12"/>
      <c r="I538" s="12"/>
      <c r="J538" s="12"/>
      <c r="K538" s="12"/>
      <c r="L538" s="12"/>
      <c r="M538" s="12"/>
      <c r="N538" s="79"/>
      <c r="O538" s="2"/>
      <c r="P538" s="223"/>
      <c r="Q538" s="172"/>
      <c r="R538" s="172"/>
    </row>
    <row r="539" spans="1:24" ht="9.75" customHeight="1">
      <c r="C539" s="238"/>
      <c r="F539" s="1079"/>
      <c r="N539" s="159"/>
      <c r="O539" s="243"/>
      <c r="P539" s="223"/>
      <c r="Q539" s="39"/>
      <c r="R539" s="39"/>
    </row>
    <row r="540" spans="1:24" s="456" customFormat="1" ht="12.75">
      <c r="A540" s="1"/>
      <c r="B540" s="1"/>
      <c r="C540" s="155" t="s">
        <v>377</v>
      </c>
      <c r="D540" s="5" t="s">
        <v>303</v>
      </c>
      <c r="E540" s="22">
        <v>1</v>
      </c>
      <c r="F540" s="1080"/>
      <c r="G540" s="22">
        <f t="shared" ref="G540:G543" si="59">E540*F540</f>
        <v>0</v>
      </c>
      <c r="H540" s="16"/>
      <c r="I540" s="355"/>
      <c r="J540" s="356"/>
      <c r="K540" s="357"/>
      <c r="L540" s="365"/>
      <c r="M540" s="16"/>
      <c r="N540" s="80"/>
      <c r="O540" s="328"/>
      <c r="P540" s="80"/>
      <c r="Q540" s="561"/>
      <c r="R540" s="440"/>
      <c r="S540" s="441">
        <f t="shared" ref="S540:S543" si="60">SUM(N540:R540)</f>
        <v>0</v>
      </c>
      <c r="T540" s="458"/>
      <c r="U540" s="462"/>
      <c r="V540" s="463"/>
      <c r="W540" s="463"/>
      <c r="X540" s="463"/>
    </row>
    <row r="541" spans="1:24" s="456" customFormat="1" ht="15">
      <c r="A541" s="1"/>
      <c r="B541" s="1"/>
      <c r="C541" s="155" t="s">
        <v>380</v>
      </c>
      <c r="D541" s="5" t="s">
        <v>303</v>
      </c>
      <c r="E541" s="22">
        <v>1</v>
      </c>
      <c r="F541" s="1080"/>
      <c r="G541" s="22">
        <f t="shared" si="59"/>
        <v>0</v>
      </c>
      <c r="H541" s="16"/>
      <c r="I541" s="355"/>
      <c r="J541" s="356"/>
      <c r="K541" s="357"/>
      <c r="L541" s="365"/>
      <c r="M541" s="16"/>
      <c r="N541" s="80"/>
      <c r="O541" s="328"/>
      <c r="P541" s="80"/>
      <c r="Q541" s="561"/>
      <c r="R541" s="440"/>
      <c r="S541" s="441">
        <f t="shared" si="60"/>
        <v>0</v>
      </c>
      <c r="T541" s="458"/>
      <c r="U541" s="462"/>
      <c r="V541" s="463"/>
      <c r="W541" s="463"/>
      <c r="X541" s="463"/>
    </row>
    <row r="542" spans="1:24" s="456" customFormat="1" ht="12.75">
      <c r="A542" s="1"/>
      <c r="B542" s="1"/>
      <c r="C542" s="155" t="s">
        <v>282</v>
      </c>
      <c r="D542" s="5" t="s">
        <v>303</v>
      </c>
      <c r="E542" s="22">
        <v>4</v>
      </c>
      <c r="F542" s="1080"/>
      <c r="G542" s="22">
        <f t="shared" si="59"/>
        <v>0</v>
      </c>
      <c r="H542" s="16"/>
      <c r="I542" s="355"/>
      <c r="J542" s="356"/>
      <c r="K542" s="357"/>
      <c r="L542" s="365"/>
      <c r="M542" s="16"/>
      <c r="N542" s="80"/>
      <c r="O542" s="328"/>
      <c r="P542" s="80"/>
      <c r="Q542" s="561"/>
      <c r="R542" s="440"/>
      <c r="S542" s="441">
        <f t="shared" si="60"/>
        <v>0</v>
      </c>
      <c r="T542" s="458"/>
      <c r="U542" s="462"/>
      <c r="V542" s="463"/>
      <c r="W542" s="463"/>
      <c r="X542" s="463"/>
    </row>
    <row r="543" spans="1:24" s="456" customFormat="1" ht="12.75">
      <c r="A543" s="1"/>
      <c r="B543" s="1"/>
      <c r="C543" s="155" t="s">
        <v>376</v>
      </c>
      <c r="D543" s="5" t="s">
        <v>303</v>
      </c>
      <c r="E543" s="22">
        <v>1</v>
      </c>
      <c r="F543" s="1080"/>
      <c r="G543" s="22">
        <f t="shared" si="59"/>
        <v>0</v>
      </c>
      <c r="H543" s="16"/>
      <c r="I543" s="355"/>
      <c r="J543" s="356"/>
      <c r="K543" s="357"/>
      <c r="L543" s="365"/>
      <c r="M543" s="16"/>
      <c r="N543" s="80"/>
      <c r="O543" s="328"/>
      <c r="P543" s="80"/>
      <c r="Q543" s="561"/>
      <c r="R543" s="440"/>
      <c r="S543" s="441">
        <f t="shared" si="60"/>
        <v>0</v>
      </c>
      <c r="T543" s="458"/>
      <c r="U543" s="462"/>
      <c r="V543" s="463"/>
      <c r="W543" s="463"/>
      <c r="X543" s="463"/>
    </row>
    <row r="544" spans="1:24" s="456" customFormat="1" ht="12.75">
      <c r="A544" s="1"/>
      <c r="B544" s="1"/>
      <c r="C544" s="155" t="s">
        <v>217</v>
      </c>
      <c r="D544" s="5" t="s">
        <v>303</v>
      </c>
      <c r="E544" s="22">
        <v>7</v>
      </c>
      <c r="F544" s="1080"/>
      <c r="G544" s="22">
        <f t="shared" ref="G544:G547" si="61">E544*F544</f>
        <v>0</v>
      </c>
      <c r="H544" s="16"/>
      <c r="I544" s="355"/>
      <c r="J544" s="356"/>
      <c r="K544" s="357"/>
      <c r="L544" s="365"/>
      <c r="M544" s="16"/>
      <c r="N544" s="80"/>
      <c r="O544" s="328"/>
      <c r="P544" s="80"/>
      <c r="Q544" s="561"/>
      <c r="R544" s="440"/>
      <c r="S544" s="441">
        <f t="shared" ref="S544:S547" si="62">SUM(N544:R544)</f>
        <v>0</v>
      </c>
      <c r="T544" s="458"/>
      <c r="U544" s="462"/>
      <c r="V544" s="463"/>
      <c r="W544" s="463"/>
      <c r="X544" s="463"/>
    </row>
    <row r="545" spans="1:24" s="456" customFormat="1" ht="15">
      <c r="A545" s="1"/>
      <c r="B545" s="1"/>
      <c r="C545" s="155" t="s">
        <v>379</v>
      </c>
      <c r="D545" s="5" t="s">
        <v>303</v>
      </c>
      <c r="E545" s="22">
        <v>2</v>
      </c>
      <c r="F545" s="1080"/>
      <c r="G545" s="22">
        <f>E545*F545</f>
        <v>0</v>
      </c>
      <c r="H545" s="16"/>
      <c r="I545" s="355"/>
      <c r="J545" s="356"/>
      <c r="K545" s="357"/>
      <c r="L545" s="365"/>
      <c r="M545" s="16"/>
      <c r="N545" s="80"/>
      <c r="O545" s="328"/>
      <c r="P545" s="80"/>
      <c r="Q545" s="561"/>
      <c r="R545" s="440"/>
      <c r="S545" s="441">
        <f>SUM(N545:R545)</f>
        <v>0</v>
      </c>
      <c r="T545" s="458"/>
      <c r="U545" s="462"/>
      <c r="V545" s="463"/>
      <c r="W545" s="463"/>
      <c r="X545" s="463"/>
    </row>
    <row r="546" spans="1:24" s="456" customFormat="1" ht="12.75">
      <c r="A546" s="1"/>
      <c r="B546" s="1"/>
      <c r="C546" s="155" t="s">
        <v>378</v>
      </c>
      <c r="D546" s="5" t="s">
        <v>303</v>
      </c>
      <c r="E546" s="369">
        <v>1</v>
      </c>
      <c r="F546" s="1080"/>
      <c r="G546" s="22">
        <f t="shared" ref="G546" si="63">E546*F546</f>
        <v>0</v>
      </c>
      <c r="H546" s="16"/>
      <c r="I546" s="355"/>
      <c r="J546" s="356"/>
      <c r="K546" s="357"/>
      <c r="L546" s="365"/>
      <c r="M546" s="16"/>
      <c r="N546" s="80"/>
      <c r="O546" s="328"/>
      <c r="P546" s="80"/>
      <c r="Q546" s="561"/>
      <c r="R546" s="440"/>
      <c r="S546" s="441">
        <f t="shared" ref="S546" si="64">SUM(N546:R546)</f>
        <v>0</v>
      </c>
      <c r="T546" s="458"/>
      <c r="U546" s="462"/>
      <c r="V546" s="463"/>
      <c r="W546" s="463"/>
      <c r="X546" s="463"/>
    </row>
    <row r="547" spans="1:24" s="456" customFormat="1" ht="12.75">
      <c r="A547" s="1"/>
      <c r="B547" s="1"/>
      <c r="C547" s="155" t="s">
        <v>137</v>
      </c>
      <c r="D547" s="5" t="s">
        <v>303</v>
      </c>
      <c r="E547" s="369">
        <v>1</v>
      </c>
      <c r="F547" s="1080"/>
      <c r="G547" s="22">
        <f t="shared" si="61"/>
        <v>0</v>
      </c>
      <c r="H547" s="16"/>
      <c r="I547" s="355"/>
      <c r="J547" s="356"/>
      <c r="K547" s="357"/>
      <c r="L547" s="365"/>
      <c r="M547" s="16"/>
      <c r="N547" s="80"/>
      <c r="O547" s="328"/>
      <c r="P547" s="80"/>
      <c r="Q547" s="561"/>
      <c r="R547" s="440"/>
      <c r="S547" s="441">
        <f t="shared" si="62"/>
        <v>0</v>
      </c>
      <c r="T547" s="458"/>
      <c r="U547" s="462"/>
      <c r="V547" s="463"/>
      <c r="W547" s="463"/>
      <c r="X547" s="463"/>
    </row>
    <row r="548" spans="1:24">
      <c r="F548" s="1079"/>
      <c r="Q548" s="39"/>
      <c r="R548" s="39"/>
    </row>
    <row r="549" spans="1:24" s="170" customFormat="1">
      <c r="A549" s="1">
        <v>7</v>
      </c>
      <c r="B549" s="1">
        <v>2</v>
      </c>
      <c r="C549" s="45" t="s">
        <v>113</v>
      </c>
      <c r="D549" s="3"/>
      <c r="E549" s="11"/>
      <c r="F549" s="1120"/>
      <c r="G549" s="11"/>
      <c r="H549" s="23"/>
      <c r="I549" s="23"/>
      <c r="J549" s="23"/>
      <c r="K549" s="23"/>
      <c r="L549" s="23"/>
      <c r="M549" s="23"/>
      <c r="N549" s="23"/>
      <c r="O549" s="2"/>
      <c r="P549" s="2"/>
    </row>
    <row r="550" spans="1:24" s="170" customFormat="1" ht="84">
      <c r="A550" s="1"/>
      <c r="B550" s="1"/>
      <c r="C550" s="50" t="s">
        <v>187</v>
      </c>
      <c r="D550" s="3"/>
      <c r="E550" s="11"/>
      <c r="F550" s="1120"/>
      <c r="G550" s="11"/>
      <c r="H550" s="23"/>
      <c r="I550" s="23"/>
      <c r="J550" s="23"/>
      <c r="K550" s="23"/>
      <c r="L550" s="23"/>
      <c r="M550" s="23"/>
      <c r="N550" s="23"/>
      <c r="O550" s="2"/>
      <c r="P550" s="2"/>
    </row>
    <row r="551" spans="1:24" s="170" customFormat="1" ht="72">
      <c r="A551" s="1"/>
      <c r="B551" s="1"/>
      <c r="C551" s="50" t="s">
        <v>127</v>
      </c>
      <c r="D551" s="3"/>
      <c r="E551" s="358"/>
      <c r="F551" s="1113"/>
      <c r="G551" s="11"/>
      <c r="H551" s="23"/>
      <c r="I551" s="528"/>
      <c r="J551" s="527"/>
      <c r="K551" s="528"/>
      <c r="L551" s="527"/>
      <c r="M551" s="23"/>
      <c r="N551" s="82"/>
      <c r="O551" s="284"/>
      <c r="P551" s="286"/>
      <c r="Q551" s="189"/>
    </row>
    <row r="552" spans="1:24" s="170" customFormat="1" ht="12.75">
      <c r="A552" s="31"/>
      <c r="B552" s="32"/>
      <c r="C552" s="50" t="s">
        <v>229</v>
      </c>
      <c r="D552" s="3"/>
      <c r="E552" s="161"/>
      <c r="F552" s="1120"/>
      <c r="G552" s="11"/>
      <c r="H552" s="17"/>
      <c r="I552" s="528"/>
      <c r="J552" s="527"/>
      <c r="K552" s="528"/>
      <c r="L552" s="527"/>
      <c r="M552" s="17"/>
      <c r="N552" s="82"/>
      <c r="O552" s="284"/>
      <c r="P552" s="286"/>
      <c r="Q552" s="189"/>
    </row>
    <row r="553" spans="1:24" s="170" customFormat="1">
      <c r="A553" s="1"/>
      <c r="B553" s="1"/>
      <c r="C553" s="50" t="s">
        <v>128</v>
      </c>
      <c r="D553" s="3"/>
      <c r="E553" s="11"/>
      <c r="F553" s="1120"/>
      <c r="G553" s="11"/>
      <c r="H553" s="23"/>
      <c r="I553" s="23"/>
      <c r="J553" s="23"/>
      <c r="K553" s="23"/>
      <c r="L553" s="23"/>
      <c r="M553" s="23"/>
      <c r="N553" s="23"/>
      <c r="O553" s="2"/>
      <c r="P553" s="2"/>
    </row>
    <row r="554" spans="1:24" s="170" customFormat="1" ht="7.5" customHeight="1">
      <c r="A554" s="1"/>
      <c r="B554" s="1"/>
      <c r="C554" s="50"/>
      <c r="D554" s="3"/>
      <c r="E554" s="11"/>
      <c r="F554" s="1120"/>
      <c r="G554" s="11"/>
      <c r="H554" s="23"/>
      <c r="I554" s="23"/>
      <c r="J554" s="465"/>
      <c r="K554" s="23"/>
      <c r="L554" s="23"/>
      <c r="M554" s="23"/>
      <c r="N554" s="23"/>
      <c r="O554" s="2"/>
      <c r="P554" s="2"/>
    </row>
    <row r="555" spans="1:24" s="456" customFormat="1" ht="24">
      <c r="A555" s="1"/>
      <c r="B555" s="1"/>
      <c r="C555" s="138" t="s">
        <v>330</v>
      </c>
      <c r="D555" s="5" t="s">
        <v>238</v>
      </c>
      <c r="E555" s="22">
        <v>380</v>
      </c>
      <c r="F555" s="1080"/>
      <c r="G555" s="22">
        <f>E555*F555</f>
        <v>0</v>
      </c>
      <c r="H555" s="23"/>
      <c r="I555" s="355"/>
      <c r="J555" s="356"/>
      <c r="K555" s="357"/>
      <c r="L555" s="365"/>
      <c r="M555" s="23"/>
      <c r="N555" s="80"/>
      <c r="O555" s="328"/>
      <c r="P555" s="80"/>
      <c r="Q555" s="561"/>
      <c r="R555" s="440"/>
      <c r="S555" s="441">
        <f>SUM(N555:R555)</f>
        <v>0</v>
      </c>
      <c r="T555" s="464">
        <f>1.05*S555</f>
        <v>0</v>
      </c>
    </row>
    <row r="556" spans="1:24" ht="6.75" customHeight="1">
      <c r="C556" s="50"/>
      <c r="F556" s="1079"/>
      <c r="H556" s="23"/>
      <c r="I556" s="23"/>
      <c r="J556" s="23"/>
      <c r="K556" s="23"/>
      <c r="L556" s="23"/>
      <c r="M556" s="23"/>
      <c r="N556" s="80"/>
      <c r="O556" s="328"/>
      <c r="P556" s="80"/>
      <c r="Q556" s="80"/>
      <c r="R556" s="119"/>
      <c r="S556" s="121"/>
      <c r="T556" s="274"/>
    </row>
    <row r="557" spans="1:24" s="456" customFormat="1" ht="24">
      <c r="A557" s="1"/>
      <c r="B557" s="1"/>
      <c r="C557" s="138" t="s">
        <v>312</v>
      </c>
      <c r="D557" s="5" t="s">
        <v>238</v>
      </c>
      <c r="E557" s="22">
        <v>130</v>
      </c>
      <c r="F557" s="1080"/>
      <c r="G557" s="22">
        <f>E557*F557</f>
        <v>0</v>
      </c>
      <c r="H557" s="23"/>
      <c r="I557" s="355"/>
      <c r="J557" s="356"/>
      <c r="K557" s="357"/>
      <c r="L557" s="365"/>
      <c r="M557" s="23"/>
      <c r="N557" s="80"/>
      <c r="O557" s="80"/>
      <c r="P557" s="80"/>
      <c r="Q557" s="561"/>
      <c r="R557" s="440"/>
      <c r="S557" s="441">
        <f>SUM(N557:R557)</f>
        <v>0</v>
      </c>
      <c r="T557" s="464">
        <f>1.05*S557</f>
        <v>0</v>
      </c>
    </row>
    <row r="558" spans="1:24" ht="9.75" customHeight="1">
      <c r="C558" s="50"/>
      <c r="F558" s="1121"/>
      <c r="G558" s="11"/>
      <c r="H558" s="23"/>
      <c r="I558" s="23"/>
      <c r="J558" s="23"/>
      <c r="K558" s="23"/>
      <c r="L558" s="23"/>
      <c r="M558" s="23"/>
      <c r="N558" s="82"/>
      <c r="O558" s="79"/>
      <c r="P558" s="79"/>
      <c r="Q558" s="79"/>
      <c r="R558" s="166"/>
      <c r="S558" s="133"/>
    </row>
    <row r="559" spans="1:24" s="456" customFormat="1" ht="36">
      <c r="A559" s="1"/>
      <c r="B559" s="1"/>
      <c r="C559" s="138" t="s">
        <v>332</v>
      </c>
      <c r="D559" s="5" t="s">
        <v>238</v>
      </c>
      <c r="E559" s="22">
        <v>200</v>
      </c>
      <c r="F559" s="1080"/>
      <c r="G559" s="22">
        <f>E559*F559</f>
        <v>0</v>
      </c>
      <c r="H559" s="23"/>
      <c r="I559" s="355"/>
      <c r="J559" s="356"/>
      <c r="K559" s="357"/>
      <c r="L559" s="365"/>
      <c r="M559" s="23"/>
      <c r="N559" s="80"/>
      <c r="O559" s="328"/>
      <c r="P559" s="80"/>
      <c r="Q559" s="561"/>
      <c r="R559" s="440"/>
      <c r="S559" s="441">
        <f>SUM(N559:R559)</f>
        <v>0</v>
      </c>
      <c r="T559" s="464">
        <f>1.05*S559</f>
        <v>0</v>
      </c>
    </row>
    <row r="560" spans="1:24" ht="7.5" customHeight="1">
      <c r="C560" s="50"/>
      <c r="F560" s="1121"/>
      <c r="G560" s="11"/>
      <c r="H560" s="23"/>
      <c r="I560" s="23"/>
      <c r="J560" s="23"/>
      <c r="K560" s="23"/>
      <c r="L560" s="23"/>
      <c r="M560" s="23"/>
      <c r="N560" s="82"/>
      <c r="O560" s="79"/>
      <c r="P560" s="79"/>
      <c r="Q560" s="79"/>
      <c r="R560" s="166"/>
      <c r="S560" s="133"/>
    </row>
    <row r="561" spans="1:20" s="456" customFormat="1" ht="24">
      <c r="A561" s="1"/>
      <c r="B561" s="1"/>
      <c r="C561" s="138" t="s">
        <v>313</v>
      </c>
      <c r="D561" s="5" t="s">
        <v>238</v>
      </c>
      <c r="E561" s="22">
        <v>15</v>
      </c>
      <c r="F561" s="1080"/>
      <c r="G561" s="22">
        <f>E561*F561</f>
        <v>0</v>
      </c>
      <c r="H561" s="23"/>
      <c r="I561" s="355"/>
      <c r="J561" s="575"/>
      <c r="K561" s="357"/>
      <c r="L561" s="365"/>
      <c r="M561" s="23"/>
      <c r="N561" s="80"/>
      <c r="O561" s="328"/>
      <c r="P561" s="80"/>
      <c r="Q561" s="561"/>
      <c r="R561" s="440"/>
      <c r="S561" s="441">
        <f>SUM(N561:R561)</f>
        <v>0</v>
      </c>
      <c r="T561" s="464">
        <f>1.05*S561</f>
        <v>0</v>
      </c>
    </row>
    <row r="562" spans="1:20" s="170" customFormat="1">
      <c r="A562" s="1"/>
      <c r="B562" s="1"/>
      <c r="C562" s="50"/>
      <c r="D562" s="3"/>
      <c r="E562" s="12"/>
      <c r="F562" s="518"/>
      <c r="G562" s="11"/>
      <c r="H562" s="23"/>
      <c r="I562" s="23"/>
      <c r="J562" s="23"/>
      <c r="K562" s="23"/>
      <c r="L562" s="23"/>
      <c r="M562" s="23"/>
      <c r="N562" s="23"/>
      <c r="O562" s="80"/>
      <c r="P562" s="117"/>
      <c r="Q562" s="191"/>
      <c r="R562" s="188"/>
      <c r="S562" s="253"/>
    </row>
    <row r="563" spans="1:20">
      <c r="A563" s="1">
        <v>7</v>
      </c>
      <c r="B563" s="1">
        <v>3</v>
      </c>
      <c r="C563" s="45" t="s">
        <v>129</v>
      </c>
      <c r="E563" s="11"/>
      <c r="F563" s="1120"/>
      <c r="G563" s="11"/>
      <c r="H563" s="23"/>
      <c r="I563" s="23"/>
      <c r="J563" s="23"/>
      <c r="K563" s="23"/>
      <c r="L563" s="23"/>
      <c r="M563" s="23"/>
      <c r="N563" s="79"/>
    </row>
    <row r="564" spans="1:20" s="170" customFormat="1" ht="50.1" customHeight="1">
      <c r="A564" s="1"/>
      <c r="B564" s="1"/>
      <c r="C564" s="50" t="s">
        <v>72</v>
      </c>
      <c r="D564" s="3"/>
      <c r="E564" s="11"/>
      <c r="F564" s="1120"/>
      <c r="G564" s="11"/>
      <c r="H564" s="23"/>
      <c r="I564" s="23"/>
      <c r="J564" s="23"/>
      <c r="K564" s="23"/>
      <c r="L564" s="23"/>
      <c r="M564" s="23"/>
      <c r="N564" s="79"/>
      <c r="O564" s="2"/>
      <c r="P564" s="2"/>
    </row>
    <row r="565" spans="1:20" s="170" customFormat="1" ht="72">
      <c r="A565" s="1"/>
      <c r="B565" s="1"/>
      <c r="C565" s="50" t="s">
        <v>127</v>
      </c>
      <c r="D565" s="3"/>
      <c r="E565" s="491"/>
      <c r="F565" s="1120"/>
      <c r="G565" s="11"/>
      <c r="H565" s="23"/>
      <c r="I565" s="528"/>
      <c r="J565" s="527"/>
      <c r="K565" s="528"/>
      <c r="L565" s="527"/>
      <c r="M565" s="23"/>
      <c r="N565" s="82"/>
      <c r="O565" s="284"/>
      <c r="P565" s="286"/>
      <c r="Q565" s="189"/>
    </row>
    <row r="566" spans="1:20" s="170" customFormat="1" ht="12.75">
      <c r="A566" s="31"/>
      <c r="B566" s="32"/>
      <c r="C566" s="50" t="s">
        <v>232</v>
      </c>
      <c r="D566" s="3"/>
      <c r="E566" s="161"/>
      <c r="F566" s="1120"/>
      <c r="G566" s="11"/>
      <c r="H566" s="17"/>
      <c r="I566" s="528"/>
      <c r="J566" s="527"/>
      <c r="K566" s="528"/>
      <c r="L566" s="527"/>
      <c r="M566" s="17"/>
      <c r="N566" s="82"/>
      <c r="O566" s="284"/>
      <c r="P566" s="286"/>
      <c r="Q566" s="189"/>
    </row>
    <row r="567" spans="1:20" s="170" customFormat="1">
      <c r="A567" s="1"/>
      <c r="B567" s="1"/>
      <c r="C567" s="50" t="s">
        <v>128</v>
      </c>
      <c r="D567" s="3"/>
      <c r="E567" s="11"/>
      <c r="F567" s="1120"/>
      <c r="G567" s="11"/>
      <c r="H567" s="23"/>
      <c r="I567" s="23"/>
      <c r="J567" s="23"/>
      <c r="K567" s="23"/>
      <c r="L567" s="23"/>
      <c r="M567" s="23"/>
      <c r="N567" s="79"/>
      <c r="O567" s="2"/>
      <c r="P567" s="2"/>
    </row>
    <row r="568" spans="1:20" s="170" customFormat="1">
      <c r="A568" s="1"/>
      <c r="B568" s="1"/>
      <c r="C568" s="50"/>
      <c r="D568" s="3"/>
      <c r="E568" s="11"/>
      <c r="F568" s="1120"/>
      <c r="G568" s="11"/>
      <c r="H568" s="23"/>
      <c r="I568" s="23"/>
      <c r="J568" s="23"/>
      <c r="K568" s="23"/>
      <c r="L568" s="23"/>
      <c r="M568" s="23"/>
      <c r="N568" s="79"/>
      <c r="O568" s="2"/>
      <c r="P568" s="2"/>
    </row>
    <row r="569" spans="1:20" s="456" customFormat="1" ht="12.75">
      <c r="A569" s="1"/>
      <c r="B569" s="1"/>
      <c r="C569" s="138" t="s">
        <v>275</v>
      </c>
      <c r="D569" s="143" t="s">
        <v>238</v>
      </c>
      <c r="E569" s="22">
        <v>22</v>
      </c>
      <c r="F569" s="1080"/>
      <c r="G569" s="22">
        <f>E569*F569</f>
        <v>0</v>
      </c>
      <c r="H569" s="23"/>
      <c r="I569" s="355"/>
      <c r="J569" s="356"/>
      <c r="K569" s="357"/>
      <c r="L569" s="365"/>
      <c r="M569" s="23"/>
      <c r="N569" s="80"/>
      <c r="O569" s="328"/>
      <c r="P569" s="80"/>
      <c r="Q569" s="561"/>
      <c r="R569" s="440"/>
      <c r="S569" s="441">
        <f>SUM(N569:R569)</f>
        <v>0</v>
      </c>
      <c r="T569" s="464">
        <f>1.05*S569</f>
        <v>0</v>
      </c>
    </row>
    <row r="570" spans="1:20" ht="12.75">
      <c r="C570" s="138"/>
      <c r="F570" s="1079"/>
      <c r="H570" s="23"/>
      <c r="I570" s="355"/>
      <c r="J570" s="356"/>
      <c r="K570" s="357"/>
      <c r="L570" s="365"/>
      <c r="M570" s="23"/>
      <c r="N570" s="80"/>
      <c r="O570" s="328"/>
      <c r="P570" s="80"/>
      <c r="Q570" s="80"/>
      <c r="R570" s="119"/>
      <c r="S570" s="121"/>
      <c r="T570" s="274"/>
    </row>
    <row r="571" spans="1:20" s="456" customFormat="1" ht="12.75">
      <c r="A571" s="1"/>
      <c r="B571" s="1"/>
      <c r="C571" s="138" t="s">
        <v>54</v>
      </c>
      <c r="D571" s="143" t="s">
        <v>238</v>
      </c>
      <c r="E571" s="22">
        <v>15</v>
      </c>
      <c r="F571" s="1080"/>
      <c r="G571" s="22">
        <f>E571*F571</f>
        <v>0</v>
      </c>
      <c r="H571" s="23"/>
      <c r="I571" s="355"/>
      <c r="J571" s="356"/>
      <c r="K571" s="357"/>
      <c r="L571" s="365"/>
      <c r="M571" s="23"/>
      <c r="N571" s="80"/>
      <c r="O571" s="328"/>
      <c r="P571" s="80"/>
      <c r="Q571" s="561"/>
      <c r="R571" s="440"/>
      <c r="S571" s="441">
        <f>SUM(N571:R571)</f>
        <v>0</v>
      </c>
      <c r="T571" s="464">
        <f>1.05*S571</f>
        <v>0</v>
      </c>
    </row>
    <row r="572" spans="1:20" ht="12.75">
      <c r="C572" s="50"/>
      <c r="F572" s="1079"/>
      <c r="H572" s="23"/>
      <c r="I572" s="355"/>
      <c r="J572" s="356"/>
      <c r="K572" s="357"/>
      <c r="L572" s="365"/>
      <c r="M572" s="23"/>
      <c r="N572" s="80"/>
      <c r="O572" s="328"/>
      <c r="P572" s="80"/>
      <c r="Q572" s="80"/>
      <c r="R572" s="119"/>
      <c r="S572" s="121"/>
      <c r="T572" s="274"/>
    </row>
    <row r="573" spans="1:20">
      <c r="A573" s="1">
        <v>7</v>
      </c>
      <c r="B573" s="1">
        <v>4</v>
      </c>
      <c r="C573" s="45" t="s">
        <v>73</v>
      </c>
      <c r="E573" s="11"/>
      <c r="F573" s="1120"/>
      <c r="G573" s="11"/>
      <c r="H573" s="23"/>
      <c r="I573" s="23"/>
      <c r="J573" s="23"/>
      <c r="K573" s="23"/>
      <c r="L573" s="23"/>
      <c r="M573" s="23"/>
      <c r="N573" s="79"/>
      <c r="O573" s="133"/>
    </row>
    <row r="574" spans="1:20" s="170" customFormat="1" ht="24">
      <c r="A574" s="1"/>
      <c r="B574" s="1"/>
      <c r="C574" s="50" t="s">
        <v>75</v>
      </c>
      <c r="D574" s="3"/>
      <c r="E574" s="11"/>
      <c r="F574" s="1120"/>
      <c r="G574" s="11"/>
      <c r="H574" s="23"/>
      <c r="I574" s="23"/>
      <c r="J574" s="23"/>
      <c r="K574" s="23"/>
      <c r="L574" s="23"/>
      <c r="M574" s="23"/>
      <c r="N574" s="79"/>
      <c r="O574" s="133"/>
      <c r="P574" s="2"/>
    </row>
    <row r="575" spans="1:20" s="170" customFormat="1" ht="72">
      <c r="A575" s="1"/>
      <c r="B575" s="1"/>
      <c r="C575" s="50" t="s">
        <v>76</v>
      </c>
      <c r="D575" s="3"/>
      <c r="E575" s="358"/>
      <c r="F575" s="1113"/>
      <c r="G575" s="11"/>
      <c r="H575" s="23"/>
      <c r="I575" s="23"/>
      <c r="J575" s="23"/>
      <c r="K575" s="23"/>
      <c r="L575" s="23"/>
      <c r="M575" s="23"/>
      <c r="N575" s="275"/>
      <c r="O575" s="276"/>
      <c r="P575" s="286"/>
      <c r="Q575" s="189"/>
    </row>
    <row r="576" spans="1:20" s="170" customFormat="1" ht="12.75">
      <c r="A576" s="31"/>
      <c r="B576" s="32"/>
      <c r="C576" s="50" t="s">
        <v>232</v>
      </c>
      <c r="D576" s="3"/>
      <c r="E576" s="161"/>
      <c r="F576" s="1120"/>
      <c r="G576" s="11"/>
      <c r="H576" s="17"/>
      <c r="I576" s="528"/>
      <c r="J576" s="527"/>
      <c r="K576" s="528"/>
      <c r="L576" s="527"/>
      <c r="M576" s="17"/>
      <c r="N576" s="82"/>
      <c r="O576" s="284"/>
      <c r="P576" s="286"/>
      <c r="Q576" s="189"/>
    </row>
    <row r="577" spans="1:20" s="170" customFormat="1">
      <c r="A577" s="1"/>
      <c r="B577" s="1"/>
      <c r="C577" s="50" t="s">
        <v>74</v>
      </c>
      <c r="D577" s="3"/>
      <c r="E577" s="11"/>
      <c r="F577" s="1120"/>
      <c r="G577" s="11"/>
      <c r="H577" s="23"/>
      <c r="I577" s="23"/>
      <c r="J577" s="23"/>
      <c r="K577" s="23"/>
      <c r="L577" s="23"/>
      <c r="M577" s="23"/>
      <c r="N577" s="79"/>
      <c r="O577" s="133"/>
      <c r="P577" s="2"/>
    </row>
    <row r="578" spans="1:20" ht="36">
      <c r="C578" s="138" t="s">
        <v>182</v>
      </c>
      <c r="E578" s="161"/>
      <c r="F578" s="1120"/>
      <c r="G578" s="11"/>
      <c r="H578" s="23"/>
      <c r="I578" s="528"/>
      <c r="J578" s="527"/>
      <c r="K578" s="528"/>
      <c r="L578" s="527"/>
      <c r="M578" s="23"/>
      <c r="N578" s="550"/>
      <c r="O578" s="23"/>
      <c r="P578" s="113"/>
      <c r="Q578" s="158"/>
      <c r="S578" s="108"/>
    </row>
    <row r="579" spans="1:20" s="456" customFormat="1" ht="13.5">
      <c r="A579" s="1"/>
      <c r="B579" s="1"/>
      <c r="C579" s="138" t="s">
        <v>230</v>
      </c>
      <c r="D579" s="5" t="s">
        <v>47</v>
      </c>
      <c r="E579" s="38">
        <v>145</v>
      </c>
      <c r="F579" s="1080"/>
      <c r="G579" s="22">
        <f>E579*F579</f>
        <v>0</v>
      </c>
      <c r="H579" s="23"/>
      <c r="I579" s="355"/>
      <c r="J579" s="356"/>
      <c r="K579" s="357"/>
      <c r="L579" s="365"/>
      <c r="M579" s="23"/>
      <c r="N579" s="80"/>
      <c r="O579" s="328"/>
      <c r="P579" s="80"/>
      <c r="Q579" s="561"/>
      <c r="R579" s="440"/>
      <c r="S579" s="441">
        <f>SUM(N579:R579)</f>
        <v>0</v>
      </c>
      <c r="T579" s="466">
        <f>1.05*S579</f>
        <v>0</v>
      </c>
    </row>
    <row r="580" spans="1:20" ht="36">
      <c r="C580" s="138" t="s">
        <v>171</v>
      </c>
      <c r="E580" s="161"/>
      <c r="F580" s="1120"/>
      <c r="G580" s="11"/>
      <c r="H580" s="23"/>
      <c r="I580" s="528"/>
      <c r="J580" s="527"/>
      <c r="K580" s="528"/>
      <c r="L580" s="527"/>
      <c r="M580" s="23"/>
      <c r="N580" s="550"/>
      <c r="O580" s="23"/>
      <c r="P580" s="113"/>
      <c r="Q580" s="158"/>
      <c r="S580" s="108"/>
    </row>
    <row r="581" spans="1:20" s="456" customFormat="1" ht="13.5">
      <c r="A581" s="1"/>
      <c r="B581" s="1"/>
      <c r="C581" s="138" t="s">
        <v>231</v>
      </c>
      <c r="D581" s="5" t="s">
        <v>47</v>
      </c>
      <c r="E581" s="38">
        <v>75</v>
      </c>
      <c r="F581" s="1080"/>
      <c r="G581" s="22">
        <f>E581*F581</f>
        <v>0</v>
      </c>
      <c r="H581" s="23"/>
      <c r="I581" s="355"/>
      <c r="J581" s="356"/>
      <c r="K581" s="357"/>
      <c r="L581" s="365"/>
      <c r="M581" s="23"/>
      <c r="N581" s="80"/>
      <c r="O581" s="328"/>
      <c r="P581" s="80"/>
      <c r="Q581" s="561"/>
      <c r="R581" s="440"/>
      <c r="S581" s="441">
        <f>SUM(N581:R581)</f>
        <v>0</v>
      </c>
      <c r="T581" s="466">
        <f>1.05*S581</f>
        <v>0</v>
      </c>
    </row>
    <row r="582" spans="1:20">
      <c r="C582" s="50"/>
      <c r="E582" s="11"/>
      <c r="F582" s="1120"/>
      <c r="G582" s="11"/>
      <c r="H582" s="23"/>
      <c r="I582" s="23"/>
      <c r="J582" s="23"/>
      <c r="K582" s="23"/>
      <c r="L582" s="23"/>
      <c r="M582" s="23"/>
      <c r="N582" s="23"/>
      <c r="O582" s="80"/>
      <c r="P582" s="117"/>
      <c r="Q582" s="118"/>
      <c r="R582" s="80"/>
      <c r="S582" s="120"/>
    </row>
    <row r="583" spans="1:20">
      <c r="A583" s="1">
        <v>7</v>
      </c>
      <c r="B583" s="1">
        <v>5</v>
      </c>
      <c r="C583" s="45" t="s">
        <v>235</v>
      </c>
      <c r="E583" s="11"/>
      <c r="F583" s="1120"/>
      <c r="G583" s="11"/>
      <c r="H583" s="23"/>
      <c r="I583" s="23"/>
      <c r="J583" s="23"/>
      <c r="K583" s="23"/>
      <c r="L583" s="23"/>
      <c r="M583" s="23"/>
      <c r="N583" s="79"/>
    </row>
    <row r="584" spans="1:20" ht="60">
      <c r="C584" s="50" t="s">
        <v>87</v>
      </c>
      <c r="E584" s="11"/>
      <c r="F584" s="1120"/>
      <c r="G584" s="11"/>
      <c r="H584" s="23"/>
      <c r="I584" s="23"/>
      <c r="J584" s="23"/>
      <c r="K584" s="23"/>
      <c r="L584" s="23"/>
      <c r="M584" s="23"/>
      <c r="N584" s="79"/>
    </row>
    <row r="585" spans="1:20" ht="72">
      <c r="C585" s="50" t="s">
        <v>88</v>
      </c>
      <c r="D585" s="146"/>
      <c r="E585" s="491"/>
      <c r="F585" s="1122"/>
      <c r="G585" s="161"/>
      <c r="H585" s="23"/>
      <c r="I585" s="528"/>
      <c r="J585" s="527"/>
      <c r="K585" s="528"/>
      <c r="L585" s="527"/>
      <c r="M585" s="23"/>
      <c r="N585" s="82"/>
      <c r="O585" s="284"/>
      <c r="P585" s="286"/>
      <c r="Q585" s="242"/>
    </row>
    <row r="586" spans="1:20" s="170" customFormat="1" ht="12.75">
      <c r="A586" s="31"/>
      <c r="B586" s="32"/>
      <c r="C586" s="50" t="s">
        <v>233</v>
      </c>
      <c r="D586" s="3"/>
      <c r="E586" s="161"/>
      <c r="F586" s="1120"/>
      <c r="G586" s="11"/>
      <c r="H586" s="17"/>
      <c r="I586" s="528"/>
      <c r="J586" s="527"/>
      <c r="K586" s="528"/>
      <c r="L586" s="527"/>
      <c r="M586" s="17"/>
      <c r="N586" s="82"/>
      <c r="O586" s="284"/>
      <c r="P586" s="286"/>
      <c r="Q586" s="189"/>
    </row>
    <row r="587" spans="1:20">
      <c r="C587" s="50" t="s">
        <v>236</v>
      </c>
      <c r="E587" s="11"/>
      <c r="F587" s="1120"/>
      <c r="G587" s="11"/>
      <c r="H587" s="23"/>
      <c r="I587" s="23"/>
      <c r="J587" s="23"/>
      <c r="K587" s="23"/>
      <c r="L587" s="23"/>
      <c r="M587" s="23"/>
      <c r="N587" s="79"/>
    </row>
    <row r="588" spans="1:20">
      <c r="A588" s="2"/>
      <c r="C588" s="2"/>
      <c r="E588" s="11"/>
      <c r="F588" s="1123"/>
      <c r="G588" s="11"/>
      <c r="H588" s="25"/>
      <c r="I588" s="25"/>
      <c r="J588" s="25"/>
      <c r="K588" s="25"/>
      <c r="L588" s="25"/>
      <c r="M588" s="2"/>
      <c r="N588" s="156"/>
    </row>
    <row r="589" spans="1:20" s="456" customFormat="1" ht="12.75">
      <c r="A589" s="2"/>
      <c r="B589" s="1"/>
      <c r="C589" s="138" t="s">
        <v>145</v>
      </c>
      <c r="D589" s="5" t="s">
        <v>302</v>
      </c>
      <c r="E589" s="22">
        <v>12</v>
      </c>
      <c r="F589" s="1080"/>
      <c r="G589" s="22">
        <f>E589*F589</f>
        <v>0</v>
      </c>
      <c r="H589" s="25"/>
      <c r="I589" s="355"/>
      <c r="J589" s="356"/>
      <c r="K589" s="357"/>
      <c r="L589" s="365"/>
      <c r="M589" s="25"/>
      <c r="N589" s="80"/>
      <c r="O589" s="328"/>
      <c r="P589" s="80"/>
      <c r="Q589" s="561"/>
      <c r="R589" s="440"/>
      <c r="S589" s="441">
        <f>SUM(N589:R589)</f>
        <v>0</v>
      </c>
    </row>
    <row r="590" spans="1:20">
      <c r="A590" s="2"/>
      <c r="C590" s="50"/>
      <c r="E590" s="11"/>
      <c r="F590" s="518"/>
      <c r="G590" s="11"/>
      <c r="H590" s="25"/>
      <c r="I590" s="25"/>
      <c r="J590" s="25"/>
      <c r="K590" s="25"/>
      <c r="L590" s="25"/>
      <c r="M590" s="2"/>
      <c r="N590" s="159"/>
      <c r="O590" s="243"/>
    </row>
    <row r="591" spans="1:20" s="456" customFormat="1" ht="12.75">
      <c r="A591" s="2"/>
      <c r="B591" s="1"/>
      <c r="C591" s="138" t="s">
        <v>374</v>
      </c>
      <c r="D591" s="5" t="s">
        <v>302</v>
      </c>
      <c r="E591" s="22">
        <v>2</v>
      </c>
      <c r="F591" s="1080"/>
      <c r="G591" s="22">
        <f>E591*F591</f>
        <v>0</v>
      </c>
      <c r="H591" s="25"/>
      <c r="I591" s="355"/>
      <c r="J591" s="356"/>
      <c r="K591" s="357"/>
      <c r="L591" s="365"/>
      <c r="M591" s="25"/>
      <c r="N591" s="80"/>
      <c r="O591" s="328"/>
      <c r="P591" s="80"/>
      <c r="Q591" s="561"/>
      <c r="R591" s="440"/>
      <c r="S591" s="441">
        <f>SUM(N591:R591)</f>
        <v>0</v>
      </c>
    </row>
    <row r="592" spans="1:20">
      <c r="A592" s="2"/>
      <c r="C592" s="50"/>
      <c r="E592" s="11"/>
      <c r="F592" s="518"/>
      <c r="G592" s="11"/>
      <c r="H592" s="25"/>
      <c r="I592" s="25"/>
      <c r="J592" s="25"/>
      <c r="K592" s="25"/>
      <c r="L592" s="25"/>
      <c r="M592" s="2"/>
      <c r="N592" s="159"/>
      <c r="O592" s="243"/>
    </row>
    <row r="593" spans="1:19" s="456" customFormat="1" ht="12.75">
      <c r="A593" s="2"/>
      <c r="B593" s="1"/>
      <c r="C593" s="138" t="s">
        <v>375</v>
      </c>
      <c r="D593" s="5" t="s">
        <v>302</v>
      </c>
      <c r="E593" s="22">
        <v>2</v>
      </c>
      <c r="F593" s="1080"/>
      <c r="G593" s="22">
        <f>E593*F593</f>
        <v>0</v>
      </c>
      <c r="H593" s="25"/>
      <c r="I593" s="355"/>
      <c r="J593" s="356"/>
      <c r="K593" s="357"/>
      <c r="L593" s="365"/>
      <c r="M593" s="25"/>
      <c r="N593" s="80"/>
      <c r="O593" s="328"/>
      <c r="P593" s="80"/>
      <c r="Q593" s="561"/>
      <c r="R593" s="440"/>
      <c r="S593" s="441">
        <f>SUM(N593:R593)</f>
        <v>0</v>
      </c>
    </row>
    <row r="594" spans="1:19">
      <c r="A594" s="2"/>
      <c r="C594" s="50"/>
      <c r="E594" s="11"/>
      <c r="F594" s="518"/>
      <c r="G594" s="11"/>
      <c r="H594" s="25"/>
      <c r="I594" s="25"/>
      <c r="J594" s="25"/>
      <c r="K594" s="25"/>
      <c r="L594" s="25"/>
      <c r="M594" s="25"/>
      <c r="N594" s="25"/>
      <c r="O594" s="80"/>
      <c r="P594" s="117"/>
      <c r="Q594" s="118"/>
      <c r="R594" s="80"/>
      <c r="S594" s="120"/>
    </row>
    <row r="595" spans="1:19" s="456" customFormat="1" ht="48">
      <c r="A595" s="1">
        <v>7</v>
      </c>
      <c r="B595" s="1">
        <v>6</v>
      </c>
      <c r="C595" s="45" t="s">
        <v>365</v>
      </c>
      <c r="D595" s="515"/>
      <c r="E595" s="2"/>
      <c r="F595" s="1124"/>
      <c r="G595" s="515"/>
      <c r="H595" s="2"/>
      <c r="I595" s="551"/>
      <c r="J595" s="2"/>
      <c r="K595" s="2"/>
      <c r="L595" s="2"/>
      <c r="M595" s="2"/>
      <c r="N595" s="2"/>
      <c r="O595" s="2"/>
      <c r="P595" s="2"/>
    </row>
    <row r="596" spans="1:19" s="456" customFormat="1" ht="24">
      <c r="A596" s="1"/>
      <c r="B596" s="1"/>
      <c r="C596" s="50" t="s">
        <v>367</v>
      </c>
      <c r="D596" s="515"/>
      <c r="E596" s="2"/>
      <c r="F596" s="1124"/>
      <c r="G596" s="515"/>
      <c r="H596" s="2"/>
      <c r="I596" s="551"/>
      <c r="J596" s="2"/>
      <c r="K596" s="2"/>
      <c r="L596" s="2"/>
      <c r="M596" s="2"/>
      <c r="N596" s="2"/>
      <c r="O596" s="2"/>
      <c r="P596" s="2"/>
    </row>
    <row r="597" spans="1:19" s="456" customFormat="1" ht="48">
      <c r="A597" s="1"/>
      <c r="B597" s="1"/>
      <c r="C597" s="50" t="s">
        <v>368</v>
      </c>
      <c r="D597" s="515"/>
      <c r="E597" s="2"/>
      <c r="F597" s="1124"/>
      <c r="G597" s="515"/>
      <c r="H597" s="2"/>
      <c r="I597" s="552"/>
      <c r="J597" s="553"/>
      <c r="K597" s="553"/>
      <c r="L597" s="2"/>
      <c r="M597" s="2"/>
      <c r="N597" s="2"/>
      <c r="O597" s="2"/>
      <c r="P597" s="2"/>
    </row>
    <row r="598" spans="1:19" s="456" customFormat="1" ht="48">
      <c r="A598" s="1"/>
      <c r="B598" s="1"/>
      <c r="C598" s="50" t="s">
        <v>369</v>
      </c>
      <c r="D598" s="515"/>
      <c r="E598" s="2"/>
      <c r="F598" s="1124"/>
      <c r="G598" s="515"/>
      <c r="H598" s="2"/>
      <c r="I598" s="551"/>
      <c r="J598" s="2"/>
      <c r="K598" s="2"/>
      <c r="L598" s="2"/>
      <c r="M598" s="2"/>
      <c r="N598" s="2"/>
      <c r="O598" s="2"/>
      <c r="P598" s="2"/>
    </row>
    <row r="599" spans="1:19" s="456" customFormat="1" ht="48">
      <c r="A599" s="1"/>
      <c r="B599" s="1"/>
      <c r="C599" s="50" t="s">
        <v>372</v>
      </c>
      <c r="D599" s="515"/>
      <c r="E599" s="2"/>
      <c r="F599" s="1124"/>
      <c r="G599" s="515"/>
      <c r="H599" s="2"/>
      <c r="I599" s="460"/>
      <c r="J599" s="2"/>
      <c r="K599" s="2"/>
      <c r="L599" s="2"/>
      <c r="M599" s="2"/>
      <c r="N599" s="2"/>
      <c r="O599" s="2"/>
      <c r="P599" s="2"/>
    </row>
    <row r="600" spans="1:19" s="456" customFormat="1" ht="36">
      <c r="A600" s="1"/>
      <c r="B600" s="1"/>
      <c r="C600" s="50" t="s">
        <v>371</v>
      </c>
      <c r="D600" s="515"/>
      <c r="E600" s="2"/>
      <c r="F600" s="1124"/>
      <c r="G600" s="515"/>
      <c r="H600" s="2"/>
      <c r="I600" s="551"/>
      <c r="J600" s="2"/>
      <c r="K600" s="2"/>
      <c r="L600" s="2"/>
      <c r="M600" s="2"/>
      <c r="N600" s="2"/>
      <c r="O600" s="2"/>
      <c r="P600" s="2"/>
    </row>
    <row r="601" spans="1:19" s="456" customFormat="1" ht="24">
      <c r="A601" s="1"/>
      <c r="B601" s="1"/>
      <c r="C601" s="50" t="s">
        <v>366</v>
      </c>
      <c r="D601" s="515"/>
      <c r="E601" s="2"/>
      <c r="F601" s="1124"/>
      <c r="G601" s="515"/>
      <c r="H601" s="2"/>
      <c r="I601" s="551"/>
      <c r="J601" s="2"/>
      <c r="K601" s="2"/>
      <c r="L601" s="2"/>
      <c r="M601" s="2"/>
      <c r="N601" s="2"/>
      <c r="O601" s="2"/>
      <c r="P601" s="2"/>
    </row>
    <row r="602" spans="1:19" s="456" customFormat="1" ht="24">
      <c r="A602" s="1"/>
      <c r="B602" s="1"/>
      <c r="C602" s="50" t="s">
        <v>373</v>
      </c>
      <c r="D602" s="515"/>
      <c r="E602" s="2"/>
      <c r="F602" s="1124"/>
      <c r="G602" s="515"/>
      <c r="H602" s="2"/>
      <c r="I602" s="551"/>
      <c r="J602" s="2"/>
      <c r="K602" s="554"/>
      <c r="L602" s="395"/>
      <c r="M602" s="555"/>
      <c r="N602" s="2"/>
      <c r="O602" s="2"/>
      <c r="P602" s="2"/>
    </row>
    <row r="603" spans="1:19" s="456" customFormat="1" ht="24">
      <c r="A603" s="1"/>
      <c r="B603" s="1"/>
      <c r="C603" s="50" t="s">
        <v>370</v>
      </c>
      <c r="D603" s="515"/>
      <c r="E603" s="2"/>
      <c r="F603" s="1124"/>
      <c r="G603" s="515"/>
      <c r="H603" s="2"/>
      <c r="I603" s="556"/>
      <c r="J603" s="2"/>
      <c r="K603" s="306"/>
      <c r="L603" s="395"/>
      <c r="M603" s="157"/>
      <c r="N603" s="9"/>
      <c r="O603" s="2"/>
      <c r="P603" s="2"/>
    </row>
    <row r="604" spans="1:19" s="458" customFormat="1" ht="13.5">
      <c r="A604" s="2"/>
      <c r="B604" s="1"/>
      <c r="C604" s="138"/>
      <c r="D604" s="5" t="s">
        <v>47</v>
      </c>
      <c r="E604" s="22">
        <v>23</v>
      </c>
      <c r="F604" s="1083"/>
      <c r="G604" s="22">
        <f>E604*F604</f>
        <v>0</v>
      </c>
      <c r="H604" s="502"/>
      <c r="I604" s="556"/>
      <c r="J604" s="356"/>
      <c r="K604" s="117"/>
      <c r="L604" s="80"/>
      <c r="M604" s="118"/>
      <c r="N604" s="80"/>
      <c r="O604" s="119"/>
      <c r="P604" s="121"/>
    </row>
    <row r="605" spans="1:19">
      <c r="C605" s="396"/>
      <c r="D605" s="459"/>
      <c r="E605" s="460"/>
      <c r="F605" s="1125"/>
      <c r="G605" s="459"/>
      <c r="H605" s="2"/>
      <c r="I605" s="2"/>
      <c r="J605" s="2"/>
      <c r="K605" s="2"/>
      <c r="L605" s="2"/>
      <c r="M605" s="2"/>
      <c r="N605" s="2"/>
    </row>
    <row r="606" spans="1:19">
      <c r="F606" s="1079"/>
    </row>
    <row r="607" spans="1:19" ht="38.25" customHeight="1">
      <c r="C607" s="76" t="s">
        <v>250</v>
      </c>
      <c r="D607" s="5"/>
      <c r="E607" s="22"/>
      <c r="F607" s="1080"/>
      <c r="G607" s="235">
        <f>SUM(G536:G604)</f>
        <v>0</v>
      </c>
    </row>
    <row r="608" spans="1:19">
      <c r="F608" s="1079"/>
    </row>
    <row r="609" spans="1:19">
      <c r="F609" s="1079"/>
    </row>
    <row r="610" spans="1:19">
      <c r="F610" s="1079"/>
    </row>
    <row r="611" spans="1:19">
      <c r="F611" s="1079"/>
    </row>
    <row r="612" spans="1:19">
      <c r="F612" s="1079"/>
    </row>
    <row r="613" spans="1:19">
      <c r="F613" s="1079"/>
    </row>
    <row r="614" spans="1:19">
      <c r="F614" s="1079"/>
    </row>
    <row r="615" spans="1:19">
      <c r="F615" s="1079"/>
    </row>
    <row r="616" spans="1:19" ht="38.25" customHeight="1">
      <c r="A616" s="74">
        <v>8</v>
      </c>
      <c r="B616" s="34"/>
      <c r="C616" s="68" t="s">
        <v>200</v>
      </c>
      <c r="D616" s="4" t="s">
        <v>237</v>
      </c>
      <c r="E616" s="13" t="s">
        <v>304</v>
      </c>
      <c r="F616" s="1096" t="s">
        <v>306</v>
      </c>
      <c r="G616" s="13" t="s">
        <v>104</v>
      </c>
      <c r="H616" s="30"/>
      <c r="I616" s="30"/>
      <c r="J616" s="30"/>
      <c r="K616" s="30"/>
      <c r="L616" s="30"/>
      <c r="M616" s="40"/>
      <c r="N616" s="40"/>
    </row>
    <row r="617" spans="1:19">
      <c r="F617" s="1079"/>
    </row>
    <row r="618" spans="1:19" ht="24">
      <c r="A618" s="1">
        <v>8</v>
      </c>
      <c r="B618" s="1">
        <v>1</v>
      </c>
      <c r="C618" s="45" t="s">
        <v>421</v>
      </c>
      <c r="D618" s="7"/>
      <c r="E618" s="14"/>
      <c r="F618" s="1095"/>
      <c r="G618" s="14"/>
      <c r="H618" s="14"/>
      <c r="I618" s="14"/>
      <c r="J618" s="14"/>
      <c r="K618" s="14"/>
      <c r="L618" s="14"/>
      <c r="M618" s="14"/>
      <c r="N618" s="79"/>
    </row>
    <row r="619" spans="1:19" ht="60">
      <c r="C619" s="50" t="s">
        <v>422</v>
      </c>
      <c r="D619" s="7"/>
      <c r="E619" s="14"/>
      <c r="F619" s="1095"/>
      <c r="G619" s="14"/>
      <c r="H619" s="14"/>
      <c r="I619" s="14"/>
      <c r="J619" s="14"/>
      <c r="K619" s="14"/>
      <c r="L619" s="14"/>
      <c r="M619" s="14"/>
      <c r="N619" s="79"/>
    </row>
    <row r="620" spans="1:19" ht="36">
      <c r="C620" s="50" t="s">
        <v>156</v>
      </c>
      <c r="D620" s="7"/>
      <c r="E620" s="14"/>
      <c r="F620" s="1095"/>
      <c r="G620" s="14"/>
      <c r="H620" s="14"/>
      <c r="I620" s="528"/>
      <c r="J620" s="527"/>
      <c r="K620" s="528"/>
      <c r="L620" s="527"/>
      <c r="M620" s="14"/>
      <c r="N620" s="82"/>
      <c r="O620" s="284"/>
      <c r="P620" s="286"/>
      <c r="Q620" s="242"/>
      <c r="R620" s="82"/>
      <c r="S620" s="243" t="s">
        <v>66</v>
      </c>
    </row>
    <row r="621" spans="1:19" ht="24">
      <c r="C621" s="50" t="s">
        <v>157</v>
      </c>
      <c r="D621" s="7"/>
      <c r="E621" s="14"/>
      <c r="F621" s="1095"/>
      <c r="G621" s="14"/>
      <c r="H621" s="14"/>
      <c r="I621" s="14"/>
      <c r="J621" s="14"/>
      <c r="K621" s="14"/>
      <c r="L621" s="14"/>
      <c r="M621" s="14"/>
      <c r="N621" s="79"/>
      <c r="O621" s="273"/>
    </row>
    <row r="622" spans="1:19">
      <c r="C622" s="50" t="s">
        <v>124</v>
      </c>
      <c r="D622" s="7"/>
      <c r="E622" s="14"/>
      <c r="F622" s="1095"/>
      <c r="G622" s="14"/>
      <c r="H622" s="14"/>
      <c r="I622" s="14"/>
      <c r="J622" s="14"/>
      <c r="K622" s="14"/>
      <c r="L622" s="14"/>
      <c r="M622" s="14"/>
      <c r="N622" s="79"/>
      <c r="O622" s="273"/>
    </row>
    <row r="623" spans="1:19" s="170" customFormat="1" ht="12.75">
      <c r="A623" s="1"/>
      <c r="B623" s="1"/>
      <c r="C623" s="47"/>
      <c r="D623" s="5" t="s">
        <v>238</v>
      </c>
      <c r="E623" s="22">
        <v>500</v>
      </c>
      <c r="F623" s="1080"/>
      <c r="G623" s="22">
        <f>E623*F623</f>
        <v>0</v>
      </c>
      <c r="H623" s="15"/>
      <c r="I623" s="355"/>
      <c r="J623" s="356"/>
      <c r="K623" s="357"/>
      <c r="L623" s="365"/>
      <c r="M623" s="15"/>
      <c r="N623" s="80"/>
      <c r="O623" s="328"/>
      <c r="P623" s="574"/>
      <c r="Q623" s="571"/>
      <c r="R623" s="181"/>
      <c r="S623" s="182">
        <f>SUM(N623:R623)</f>
        <v>0</v>
      </c>
    </row>
    <row r="624" spans="1:19">
      <c r="F624" s="1079"/>
    </row>
    <row r="625" spans="1:14">
      <c r="E625" s="91"/>
      <c r="F625" s="1079"/>
      <c r="N625" s="79"/>
    </row>
    <row r="626" spans="1:14" s="66" customFormat="1" ht="12.75">
      <c r="A626" s="67"/>
      <c r="B626" s="67"/>
      <c r="C626" s="76" t="s">
        <v>179</v>
      </c>
      <c r="D626" s="77"/>
      <c r="E626" s="78"/>
      <c r="F626" s="78"/>
      <c r="G626" s="329">
        <f>SUM(G622:G623)</f>
        <v>0</v>
      </c>
      <c r="H626" s="65"/>
      <c r="I626" s="65"/>
      <c r="J626" s="65"/>
      <c r="K626" s="65"/>
      <c r="L626" s="65"/>
      <c r="M626" s="65"/>
    </row>
    <row r="631" spans="1:14" s="214" customFormat="1" ht="12.75">
      <c r="A631" s="209"/>
      <c r="B631" s="216"/>
      <c r="C631" s="210"/>
      <c r="D631" s="211"/>
      <c r="E631" s="212"/>
      <c r="F631" s="213"/>
      <c r="G631" s="216"/>
      <c r="H631" s="216"/>
      <c r="I631" s="216"/>
      <c r="J631" s="216"/>
      <c r="K631" s="216"/>
      <c r="L631" s="216"/>
    </row>
    <row r="632" spans="1:14" s="214" customFormat="1" ht="12.75">
      <c r="A632" s="1"/>
      <c r="B632" s="66"/>
      <c r="C632" s="61"/>
      <c r="D632" s="62"/>
      <c r="E632" s="63"/>
      <c r="F632" s="64"/>
      <c r="G632" s="66"/>
      <c r="H632" s="216"/>
      <c r="I632" s="216"/>
      <c r="J632" s="216"/>
      <c r="K632" s="216"/>
      <c r="L632" s="216"/>
    </row>
    <row r="633" spans="1:14" s="214" customFormat="1" ht="18">
      <c r="A633" s="1"/>
      <c r="B633" s="129"/>
      <c r="C633" s="381" t="s">
        <v>78</v>
      </c>
      <c r="D633" s="330"/>
      <c r="E633" s="65"/>
      <c r="F633" s="331"/>
      <c r="G633" s="66"/>
      <c r="H633" s="216"/>
      <c r="I633" s="216"/>
      <c r="J633" s="216"/>
      <c r="K633" s="216"/>
      <c r="L633" s="216"/>
    </row>
    <row r="634" spans="1:14" s="214" customFormat="1" ht="20.25">
      <c r="A634" s="1"/>
      <c r="B634" s="67"/>
      <c r="C634" s="332"/>
      <c r="D634" s="333"/>
      <c r="E634" s="65"/>
      <c r="F634" s="331"/>
      <c r="G634" s="66"/>
      <c r="H634" s="216"/>
      <c r="I634" s="216"/>
      <c r="J634" s="216"/>
      <c r="K634" s="216"/>
      <c r="L634" s="216"/>
    </row>
    <row r="635" spans="1:14" s="214" customFormat="1" ht="12.75">
      <c r="A635" s="1"/>
      <c r="D635" s="69"/>
      <c r="E635" s="40"/>
      <c r="F635" s="12"/>
      <c r="G635" s="13" t="s">
        <v>104</v>
      </c>
      <c r="H635" s="216"/>
      <c r="I635" s="216"/>
      <c r="J635" s="216"/>
      <c r="K635" s="129"/>
      <c r="L635" s="177"/>
    </row>
    <row r="636" spans="1:14" s="214" customFormat="1" ht="12.75">
      <c r="A636" s="1"/>
      <c r="B636" s="334">
        <v>1</v>
      </c>
      <c r="C636" s="335" t="s">
        <v>305</v>
      </c>
      <c r="D636" s="62"/>
      <c r="E636" s="65"/>
      <c r="F636" s="12"/>
      <c r="G636" s="372">
        <f>G282</f>
        <v>0</v>
      </c>
      <c r="H636" s="216"/>
      <c r="I636" s="216"/>
      <c r="J636" s="216"/>
      <c r="K636" s="216"/>
      <c r="L636" s="216"/>
    </row>
    <row r="637" spans="1:14" s="214" customFormat="1" ht="12.75">
      <c r="A637" s="1"/>
      <c r="B637" s="334">
        <v>2</v>
      </c>
      <c r="C637" s="335" t="s">
        <v>307</v>
      </c>
      <c r="D637" s="62"/>
      <c r="E637" s="65"/>
      <c r="F637" s="12"/>
      <c r="G637" s="372">
        <f>G368</f>
        <v>0</v>
      </c>
      <c r="H637" s="216"/>
      <c r="I637" s="216"/>
      <c r="J637" s="216"/>
      <c r="K637" s="216"/>
      <c r="L637" s="216"/>
    </row>
    <row r="638" spans="1:14" s="214" customFormat="1" ht="12.75">
      <c r="A638" s="1"/>
      <c r="B638" s="334">
        <v>3</v>
      </c>
      <c r="C638" s="335" t="s">
        <v>155</v>
      </c>
      <c r="D638" s="62"/>
      <c r="E638" s="65"/>
      <c r="F638" s="12"/>
      <c r="G638" s="372">
        <f>G463</f>
        <v>0</v>
      </c>
      <c r="H638" s="216"/>
      <c r="I638" s="216"/>
      <c r="J638" s="216"/>
      <c r="K638" s="216"/>
      <c r="L638" s="216"/>
    </row>
    <row r="639" spans="1:14" s="214" customFormat="1" ht="12.75">
      <c r="A639" s="1"/>
      <c r="B639" s="334">
        <v>4</v>
      </c>
      <c r="C639" s="335" t="s">
        <v>39</v>
      </c>
      <c r="D639" s="62"/>
      <c r="E639" s="65"/>
      <c r="F639" s="12"/>
      <c r="G639" s="372">
        <f>G501</f>
        <v>0</v>
      </c>
      <c r="H639" s="216"/>
      <c r="I639" s="216"/>
      <c r="J639" s="216"/>
      <c r="K639" s="216"/>
      <c r="L639" s="216"/>
    </row>
    <row r="640" spans="1:14" s="214" customFormat="1" ht="12.75">
      <c r="A640" s="1"/>
      <c r="B640" s="334">
        <v>5</v>
      </c>
      <c r="C640" s="335" t="s">
        <v>106</v>
      </c>
      <c r="D640" s="62"/>
      <c r="E640" s="65"/>
      <c r="F640" s="12"/>
      <c r="G640" s="372">
        <f>G516</f>
        <v>0</v>
      </c>
      <c r="H640" s="216"/>
      <c r="I640" s="216"/>
      <c r="J640" s="216"/>
      <c r="K640" s="216"/>
      <c r="L640" s="216"/>
    </row>
    <row r="641" spans="1:16" s="214" customFormat="1" ht="12.75">
      <c r="A641" s="1"/>
      <c r="B641" s="334">
        <v>6</v>
      </c>
      <c r="C641" s="335" t="s">
        <v>132</v>
      </c>
      <c r="D641" s="62"/>
      <c r="E641" s="65"/>
      <c r="F641" s="12"/>
      <c r="G641" s="372">
        <f>G529</f>
        <v>0</v>
      </c>
      <c r="H641" s="216"/>
      <c r="I641" s="216"/>
      <c r="J641" s="216"/>
      <c r="K641" s="216"/>
      <c r="L641" s="216"/>
    </row>
    <row r="642" spans="1:16" s="214" customFormat="1" ht="12.75">
      <c r="A642" s="1"/>
      <c r="B642" s="334">
        <v>7</v>
      </c>
      <c r="C642" s="335" t="s">
        <v>4</v>
      </c>
      <c r="D642" s="62"/>
      <c r="E642" s="65"/>
      <c r="F642" s="12"/>
      <c r="G642" s="372">
        <f>G607</f>
        <v>0</v>
      </c>
      <c r="H642" s="216"/>
      <c r="I642" s="216"/>
      <c r="J642" s="216"/>
      <c r="K642" s="216"/>
      <c r="L642" s="216"/>
    </row>
    <row r="643" spans="1:16" s="214" customFormat="1" ht="13.5" thickBot="1">
      <c r="A643" s="1"/>
      <c r="B643" s="336">
        <v>8</v>
      </c>
      <c r="C643" s="337" t="s">
        <v>200</v>
      </c>
      <c r="D643" s="338"/>
      <c r="E643" s="339"/>
      <c r="F643" s="340"/>
      <c r="G643" s="373">
        <f>G626</f>
        <v>0</v>
      </c>
      <c r="H643" s="216"/>
      <c r="I643" s="557"/>
      <c r="J643" s="216"/>
      <c r="K643" s="216"/>
      <c r="L643" s="216"/>
    </row>
    <row r="644" spans="1:16" s="214" customFormat="1" ht="12.75">
      <c r="A644" s="1"/>
      <c r="B644" s="66"/>
      <c r="C644" s="341" t="s">
        <v>196</v>
      </c>
      <c r="D644" s="62"/>
      <c r="E644" s="63"/>
      <c r="F644" s="12"/>
      <c r="G644" s="374">
        <f>SUM(G636:G643)</f>
        <v>0</v>
      </c>
      <c r="H644" s="216"/>
      <c r="I644" s="558"/>
      <c r="J644" s="216"/>
      <c r="K644" s="216"/>
      <c r="L644" s="216"/>
    </row>
    <row r="645" spans="1:16" s="214" customFormat="1" ht="12.75">
      <c r="A645" s="1"/>
      <c r="B645" s="66"/>
      <c r="C645" s="61"/>
      <c r="D645" s="62"/>
      <c r="E645" s="63"/>
      <c r="F645" s="12"/>
      <c r="G645" s="64"/>
      <c r="H645" s="216"/>
      <c r="I645" s="216"/>
      <c r="J645" s="216"/>
      <c r="K645" s="216"/>
      <c r="L645" s="216"/>
    </row>
    <row r="646" spans="1:16" s="224" customFormat="1" ht="12.75">
      <c r="A646" s="1"/>
      <c r="B646" s="66" t="s">
        <v>105</v>
      </c>
      <c r="C646" s="61" t="s">
        <v>197</v>
      </c>
      <c r="D646" s="62"/>
      <c r="E646" s="63"/>
      <c r="F646" s="12"/>
      <c r="G646" s="372">
        <f>0.25*G644</f>
        <v>0</v>
      </c>
      <c r="H646" s="216"/>
      <c r="I646" s="216"/>
      <c r="J646" s="216"/>
      <c r="K646" s="216"/>
      <c r="L646" s="216"/>
      <c r="M646" s="214"/>
      <c r="N646" s="214"/>
      <c r="O646" s="214"/>
      <c r="P646" s="214"/>
    </row>
    <row r="647" spans="1:16" s="224" customFormat="1" ht="12.75">
      <c r="A647" s="1"/>
      <c r="B647" s="66"/>
      <c r="C647" s="61"/>
      <c r="D647" s="62"/>
      <c r="E647" s="63"/>
      <c r="F647" s="12"/>
      <c r="G647" s="64"/>
      <c r="H647" s="216"/>
      <c r="I647" s="216"/>
      <c r="J647" s="216"/>
      <c r="K647" s="216"/>
      <c r="L647" s="216"/>
      <c r="M647" s="214"/>
      <c r="N647" s="214"/>
      <c r="O647" s="214"/>
      <c r="P647" s="214"/>
    </row>
    <row r="648" spans="1:16" s="224" customFormat="1" ht="12.75">
      <c r="A648" s="1"/>
      <c r="B648" s="129"/>
      <c r="C648" s="262" t="s">
        <v>198</v>
      </c>
      <c r="D648" s="62"/>
      <c r="E648" s="63"/>
      <c r="F648" s="12"/>
      <c r="G648" s="375">
        <f>SUM(G644:G646)</f>
        <v>0</v>
      </c>
      <c r="H648" s="216"/>
      <c r="I648" s="216"/>
      <c r="J648" s="216"/>
      <c r="K648" s="216"/>
      <c r="L648" s="216"/>
      <c r="M648" s="214"/>
      <c r="N648" s="214"/>
      <c r="O648" s="214"/>
      <c r="P648" s="214"/>
    </row>
    <row r="649" spans="1:16" s="214" customFormat="1" ht="12.75">
      <c r="A649" s="1"/>
      <c r="B649" s="129"/>
      <c r="C649" s="262"/>
      <c r="D649" s="62"/>
      <c r="E649" s="63"/>
      <c r="F649" s="12"/>
      <c r="G649" s="263"/>
      <c r="H649" s="216"/>
      <c r="I649" s="216"/>
      <c r="J649" s="216"/>
      <c r="K649" s="216"/>
      <c r="L649" s="216"/>
    </row>
    <row r="650" spans="1:16" s="214" customFormat="1" ht="12.75">
      <c r="A650" s="1"/>
      <c r="B650" s="129"/>
      <c r="C650" s="262"/>
      <c r="D650" s="62"/>
      <c r="E650" s="63"/>
      <c r="F650" s="12"/>
      <c r="G650" s="263"/>
      <c r="H650" s="216"/>
      <c r="I650" s="216"/>
      <c r="J650" s="216"/>
      <c r="K650" s="216"/>
      <c r="L650" s="216"/>
    </row>
    <row r="651" spans="1:16" s="214" customFormat="1" ht="12.75">
      <c r="A651" s="1"/>
      <c r="B651" s="129"/>
      <c r="C651" s="262"/>
      <c r="D651" s="62"/>
      <c r="E651" s="63"/>
      <c r="F651" s="12"/>
      <c r="G651" s="263"/>
      <c r="H651" s="216"/>
      <c r="I651" s="216"/>
      <c r="J651" s="216"/>
      <c r="K651" s="216"/>
      <c r="L651" s="216"/>
    </row>
    <row r="652" spans="1:16" s="214" customFormat="1" ht="12.75">
      <c r="A652" s="1"/>
      <c r="B652" s="129"/>
      <c r="C652" s="262"/>
      <c r="D652" s="62"/>
      <c r="E652" s="63"/>
      <c r="F652" s="263"/>
      <c r="G652" s="216"/>
      <c r="H652" s="216"/>
      <c r="I652" s="216"/>
      <c r="J652" s="216"/>
      <c r="K652" s="216"/>
    </row>
    <row r="653" spans="1:16" s="214" customFormat="1" ht="12.75">
      <c r="A653" s="1"/>
      <c r="B653" s="129"/>
      <c r="C653" s="262"/>
      <c r="D653" s="62"/>
      <c r="E653" s="63"/>
      <c r="F653" s="12"/>
      <c r="G653" s="263"/>
      <c r="H653" s="216"/>
      <c r="I653" s="216"/>
      <c r="J653" s="216"/>
      <c r="K653" s="216"/>
      <c r="L653" s="216"/>
    </row>
    <row r="654" spans="1:16" s="214" customFormat="1" ht="12.75">
      <c r="A654" s="1"/>
      <c r="B654" s="129"/>
      <c r="C654" s="262"/>
      <c r="D654" s="62"/>
      <c r="E654" s="63"/>
      <c r="F654" s="12"/>
      <c r="G654" s="263"/>
      <c r="H654" s="216"/>
      <c r="I654" s="216"/>
      <c r="J654" s="216"/>
      <c r="K654" s="216"/>
      <c r="L654" s="216"/>
    </row>
    <row r="655" spans="1:16" s="214" customFormat="1" ht="12.75">
      <c r="A655" s="1"/>
      <c r="B655" s="129"/>
      <c r="C655" s="262"/>
      <c r="D655" s="62"/>
      <c r="E655" s="63"/>
      <c r="F655" s="12"/>
      <c r="G655" s="263"/>
      <c r="H655" s="216"/>
      <c r="I655" s="216"/>
      <c r="J655" s="216"/>
      <c r="K655" s="216"/>
      <c r="L655" s="216"/>
    </row>
    <row r="656" spans="1:16" s="214" customFormat="1" ht="12.75">
      <c r="A656" s="1"/>
      <c r="B656" s="129"/>
      <c r="C656" s="262"/>
      <c r="D656" s="62"/>
      <c r="E656" s="63"/>
      <c r="F656" s="12"/>
      <c r="G656" s="263"/>
      <c r="H656" s="216"/>
      <c r="I656" s="216"/>
      <c r="J656" s="216"/>
      <c r="K656" s="216"/>
      <c r="L656" s="216"/>
    </row>
    <row r="657" spans="1:16" s="214" customFormat="1" ht="12.75">
      <c r="A657" s="1"/>
      <c r="B657" s="129"/>
      <c r="C657" s="262"/>
      <c r="D657" s="62"/>
      <c r="E657" s="63"/>
      <c r="F657" s="12"/>
      <c r="G657" s="263"/>
      <c r="H657" s="216"/>
      <c r="I657" s="216"/>
      <c r="J657" s="216"/>
      <c r="K657" s="216"/>
      <c r="L657" s="216"/>
    </row>
    <row r="658" spans="1:16" s="214" customFormat="1" ht="12.75">
      <c r="A658" s="1"/>
      <c r="B658" s="129"/>
      <c r="C658" s="262"/>
      <c r="D658" s="62"/>
      <c r="E658" s="63"/>
      <c r="F658" s="12"/>
      <c r="G658" s="263"/>
      <c r="H658" s="216"/>
      <c r="I658" s="216"/>
      <c r="J658" s="216"/>
      <c r="K658" s="216"/>
      <c r="L658" s="216"/>
    </row>
    <row r="659" spans="1:16" s="214" customFormat="1" ht="12.75">
      <c r="A659" s="1"/>
      <c r="B659" s="129"/>
      <c r="C659" s="262"/>
      <c r="D659" s="62"/>
      <c r="E659" s="63"/>
      <c r="F659" s="12"/>
      <c r="G659" s="263"/>
      <c r="H659" s="216"/>
      <c r="I659" s="216"/>
      <c r="J659" s="216"/>
      <c r="K659" s="216"/>
      <c r="L659" s="216"/>
    </row>
    <row r="660" spans="1:16" ht="14.25">
      <c r="C660" s="409"/>
      <c r="D660" s="409"/>
      <c r="E660" s="410"/>
      <c r="F660" s="409"/>
      <c r="G660" s="409"/>
      <c r="H660" s="237"/>
      <c r="I660" s="625"/>
      <c r="J660" s="625"/>
      <c r="K660" s="625"/>
      <c r="L660" s="625"/>
      <c r="M660" s="625"/>
      <c r="N660" s="625"/>
      <c r="O660" s="12"/>
      <c r="P660" s="12"/>
    </row>
    <row r="661" spans="1:16" ht="14.25">
      <c r="C661" s="410"/>
      <c r="D661" s="409"/>
      <c r="E661" s="409"/>
      <c r="F661" s="409"/>
      <c r="G661" s="409"/>
      <c r="H661" s="237"/>
      <c r="I661" s="625"/>
      <c r="J661" s="625"/>
      <c r="K661" s="625"/>
      <c r="L661" s="625"/>
      <c r="M661" s="625"/>
      <c r="N661" s="625"/>
      <c r="O661" s="625"/>
      <c r="P661" s="12"/>
    </row>
    <row r="662" spans="1:16" ht="14.25">
      <c r="C662" s="409"/>
      <c r="D662" s="409"/>
      <c r="E662" s="410"/>
      <c r="F662" s="409"/>
      <c r="G662" s="409"/>
      <c r="H662" s="237"/>
      <c r="I662" s="625"/>
      <c r="J662" s="625"/>
      <c r="K662" s="625"/>
      <c r="L662" s="625"/>
      <c r="M662" s="625"/>
      <c r="N662" s="95"/>
      <c r="O662" s="625"/>
      <c r="P662" s="12"/>
    </row>
    <row r="663" spans="1:16" ht="14.25">
      <c r="C663" s="409"/>
      <c r="D663" s="409"/>
      <c r="E663" s="410"/>
      <c r="F663" s="409"/>
      <c r="G663" s="409"/>
      <c r="H663" s="237"/>
      <c r="I663" s="625"/>
      <c r="J663" s="625"/>
      <c r="K663" s="625"/>
      <c r="L663" s="625"/>
      <c r="M663" s="625"/>
      <c r="N663" s="95"/>
      <c r="O663" s="625"/>
      <c r="P663" s="12"/>
    </row>
    <row r="664" spans="1:16" ht="14.25">
      <c r="B664" s="2"/>
      <c r="C664" s="410"/>
      <c r="D664" s="409"/>
      <c r="E664" s="410"/>
      <c r="F664" s="409"/>
      <c r="G664" s="409"/>
      <c r="H664" s="237"/>
      <c r="I664" s="625"/>
      <c r="J664" s="625"/>
      <c r="K664" s="625"/>
      <c r="L664" s="625"/>
      <c r="M664" s="625"/>
      <c r="N664" s="95"/>
      <c r="O664" s="625"/>
      <c r="P664" s="12"/>
    </row>
    <row r="665" spans="1:16" s="214" customFormat="1" ht="12.75">
      <c r="A665" s="209"/>
      <c r="B665" s="215"/>
      <c r="C665" s="217"/>
      <c r="D665" s="211"/>
      <c r="E665" s="212"/>
      <c r="F665" s="250"/>
      <c r="G665" s="218"/>
      <c r="H665" s="216"/>
      <c r="I665" s="216"/>
      <c r="J665" s="216"/>
      <c r="K665" s="216"/>
      <c r="L665" s="216"/>
    </row>
    <row r="666" spans="1:16" s="214" customFormat="1" ht="12.75">
      <c r="A666" s="209"/>
      <c r="B666" s="215"/>
      <c r="C666" s="217"/>
      <c r="D666" s="211"/>
      <c r="E666" s="212"/>
      <c r="F666" s="250"/>
      <c r="G666" s="218"/>
      <c r="H666" s="216"/>
      <c r="I666" s="216"/>
      <c r="J666" s="216"/>
      <c r="K666" s="216"/>
      <c r="L666" s="216"/>
    </row>
    <row r="673" spans="8:14">
      <c r="H673" s="2"/>
      <c r="I673" s="2"/>
      <c r="J673" s="2"/>
      <c r="K673" s="2"/>
      <c r="L673" s="2"/>
      <c r="M673" s="2"/>
      <c r="N673" s="2"/>
    </row>
  </sheetData>
  <sheetProtection password="C844" sheet="1" objects="1" scenarios="1" selectLockedCells="1"/>
  <protectedRanges>
    <protectedRange password="CF5F" sqref="F521 F523" name="Range1"/>
  </protectedRanges>
  <mergeCells count="9">
    <mergeCell ref="L526:N526"/>
    <mergeCell ref="N287:O287"/>
    <mergeCell ref="A2:G2"/>
    <mergeCell ref="A1:F1"/>
    <mergeCell ref="A3:F3"/>
    <mergeCell ref="A5:B5"/>
    <mergeCell ref="I7:K7"/>
    <mergeCell ref="L120:P120"/>
    <mergeCell ref="I279:L279"/>
  </mergeCells>
  <phoneticPr fontId="2" type="noConversion"/>
  <pageMargins left="0.98425196850393704" right="0.74803149606299213" top="0.39370078740157483" bottom="0.59055118110236227" header="0.51181102362204722" footer="0.51181102362204722"/>
  <pageSetup paperSize="9" scale="95" orientation="portrait" r:id="rId1"/>
  <headerFooter alignWithMargins="0"/>
  <rowBreaks count="23" manualBreakCount="23">
    <brk id="37" max="6" man="1"/>
    <brk id="66" max="6" man="1"/>
    <brk id="90" max="6" man="1"/>
    <brk id="117" max="6" man="1"/>
    <brk id="146" max="6" man="1"/>
    <brk id="207" max="6" man="1"/>
    <brk id="236" max="6" man="1"/>
    <brk id="260" max="6" man="1"/>
    <brk id="282" max="6" man="1"/>
    <brk id="310" max="6" man="1"/>
    <brk id="332" max="6" man="1"/>
    <brk id="352" max="6" man="1"/>
    <brk id="369" max="16383" man="1"/>
    <brk id="423" max="6" man="1"/>
    <brk id="449" max="6" man="1"/>
    <brk id="464" max="16383" man="1"/>
    <brk id="503" max="16383" man="1"/>
    <brk id="517" max="16383" man="1"/>
    <brk id="530" max="16383" man="1"/>
    <brk id="562" max="6" man="1"/>
    <brk id="594" max="6" man="1"/>
    <brk id="614" max="6" man="1"/>
    <brk id="6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4"/>
  <sheetViews>
    <sheetView view="pageBreakPreview" zoomScaleNormal="100" zoomScaleSheetLayoutView="100" workbookViewId="0">
      <selection activeCell="F22" sqref="F22"/>
    </sheetView>
  </sheetViews>
  <sheetFormatPr defaultRowHeight="14.25"/>
  <cols>
    <col min="1" max="1" width="1.7109375" customWidth="1"/>
    <col min="2" max="2" width="3.85546875" customWidth="1"/>
    <col min="3" max="3" width="52.140625" customWidth="1"/>
    <col min="4" max="4" width="6.85546875" customWidth="1"/>
    <col min="5" max="5" width="10" customWidth="1"/>
    <col min="6" max="6" width="8.85546875" style="636" customWidth="1"/>
    <col min="7" max="7" width="14.28515625" style="637" customWidth="1"/>
    <col min="9" max="9" width="12.85546875" style="572" bestFit="1" customWidth="1"/>
    <col min="10" max="10" width="27.42578125" style="572" customWidth="1"/>
    <col min="11" max="11" width="16.7109375" style="572" customWidth="1"/>
    <col min="12" max="20" width="9.140625" style="572"/>
  </cols>
  <sheetData>
    <row r="1" spans="2:20" s="2" customFormat="1" ht="12">
      <c r="B1" s="1279" t="s">
        <v>506</v>
      </c>
      <c r="C1" s="1279"/>
      <c r="D1" s="1279"/>
      <c r="E1" s="1279"/>
      <c r="F1" s="1279"/>
      <c r="G1" s="1279"/>
      <c r="H1" s="634"/>
    </row>
    <row r="2" spans="2:20" s="2" customFormat="1" ht="12">
      <c r="B2" s="1279" t="s">
        <v>507</v>
      </c>
      <c r="C2" s="1279"/>
      <c r="D2" s="1279"/>
      <c r="E2" s="1279"/>
      <c r="F2" s="1279"/>
      <c r="G2" s="1279"/>
      <c r="H2" s="634"/>
      <c r="L2" s="113"/>
      <c r="N2" s="111"/>
    </row>
    <row r="3" spans="2:20" s="2" customFormat="1" ht="12">
      <c r="B3" s="1279" t="s">
        <v>1055</v>
      </c>
      <c r="C3" s="1279"/>
      <c r="D3" s="1279"/>
      <c r="E3" s="1280"/>
      <c r="F3" s="1280"/>
      <c r="G3" s="1280"/>
      <c r="H3" s="635"/>
      <c r="L3" s="113"/>
      <c r="N3" s="111"/>
    </row>
    <row r="5" spans="2:20" s="638" customFormat="1">
      <c r="F5" s="636"/>
      <c r="G5" s="636"/>
      <c r="I5" s="639"/>
      <c r="J5" s="639"/>
      <c r="K5" s="639"/>
      <c r="L5" s="639"/>
      <c r="M5" s="639"/>
      <c r="N5" s="639"/>
      <c r="O5" s="639"/>
      <c r="P5" s="639"/>
      <c r="Q5" s="639"/>
      <c r="R5" s="639"/>
      <c r="S5" s="639"/>
      <c r="T5" s="639"/>
    </row>
    <row r="6" spans="2:20" s="638" customFormat="1" ht="15.75">
      <c r="B6" s="89"/>
      <c r="F6" s="636"/>
      <c r="G6" s="636"/>
      <c r="I6" s="639"/>
      <c r="J6" s="640"/>
      <c r="K6" s="641"/>
      <c r="L6" s="641"/>
      <c r="M6" s="639"/>
      <c r="N6" s="639"/>
      <c r="O6" s="639"/>
      <c r="P6" s="639"/>
      <c r="Q6" s="639"/>
      <c r="R6" s="639"/>
      <c r="S6" s="639"/>
      <c r="T6" s="639"/>
    </row>
    <row r="7" spans="2:20" s="638" customFormat="1" ht="20.25">
      <c r="C7" s="1281" t="s">
        <v>508</v>
      </c>
      <c r="D7" s="1281"/>
      <c r="E7" s="1281"/>
      <c r="F7" s="1281"/>
      <c r="G7" s="636"/>
      <c r="I7" s="639"/>
      <c r="J7" s="640"/>
      <c r="K7" s="641"/>
      <c r="L7" s="639"/>
      <c r="M7" s="639"/>
      <c r="N7" s="639"/>
      <c r="O7" s="639"/>
      <c r="P7" s="639"/>
      <c r="Q7" s="639"/>
      <c r="R7" s="639"/>
      <c r="S7" s="639"/>
      <c r="T7" s="639"/>
    </row>
    <row r="8" spans="2:20" s="638" customFormat="1" ht="15">
      <c r="B8" s="642"/>
      <c r="F8" s="636"/>
      <c r="G8" s="636"/>
      <c r="I8" s="639"/>
      <c r="J8" s="639"/>
      <c r="K8" s="639"/>
      <c r="L8" s="639"/>
      <c r="M8" s="639"/>
      <c r="N8" s="639"/>
      <c r="O8" s="639"/>
      <c r="P8" s="639"/>
      <c r="Q8" s="639"/>
      <c r="R8" s="639"/>
      <c r="S8" s="639"/>
      <c r="T8" s="639"/>
    </row>
    <row r="9" spans="2:20" s="638" customFormat="1" ht="86.25">
      <c r="B9" s="642"/>
      <c r="C9" s="643" t="s">
        <v>509</v>
      </c>
      <c r="F9" s="636"/>
      <c r="I9" s="639"/>
      <c r="J9" s="644"/>
      <c r="K9" s="645"/>
      <c r="L9" s="645"/>
      <c r="M9" s="639"/>
      <c r="N9" s="639"/>
      <c r="O9" s="639"/>
      <c r="P9" s="639"/>
      <c r="Q9" s="639"/>
      <c r="R9" s="639"/>
      <c r="S9" s="639"/>
      <c r="T9" s="639"/>
    </row>
    <row r="10" spans="2:20" s="638" customFormat="1" ht="144">
      <c r="B10" s="646"/>
      <c r="C10" s="647" t="s">
        <v>510</v>
      </c>
      <c r="F10" s="636"/>
      <c r="G10" s="636"/>
      <c r="I10" s="639"/>
      <c r="J10" s="580"/>
      <c r="K10" s="648"/>
      <c r="L10" s="648"/>
      <c r="M10" s="639"/>
      <c r="N10" s="639"/>
      <c r="O10" s="639"/>
      <c r="P10" s="639"/>
      <c r="Q10" s="639"/>
      <c r="R10" s="639"/>
      <c r="S10" s="639"/>
      <c r="T10" s="639"/>
    </row>
    <row r="11" spans="2:20" s="638" customFormat="1">
      <c r="B11" s="646"/>
      <c r="C11" s="649"/>
      <c r="F11" s="636"/>
      <c r="G11" s="636"/>
      <c r="I11" s="639"/>
      <c r="J11" s="639"/>
      <c r="K11" s="639"/>
      <c r="L11" s="639"/>
      <c r="M11" s="639"/>
      <c r="N11" s="639"/>
      <c r="O11" s="639"/>
      <c r="P11" s="639"/>
      <c r="Q11" s="639"/>
      <c r="R11" s="639"/>
      <c r="S11" s="639"/>
      <c r="T11" s="639"/>
    </row>
    <row r="12" spans="2:20" s="638" customFormat="1">
      <c r="B12" s="646"/>
      <c r="F12" s="636"/>
      <c r="G12" s="636"/>
      <c r="I12" s="639"/>
      <c r="J12" s="639"/>
      <c r="K12" s="639"/>
      <c r="L12" s="639"/>
      <c r="M12" s="639"/>
      <c r="N12" s="639"/>
      <c r="O12" s="639"/>
      <c r="P12" s="639"/>
      <c r="Q12" s="639"/>
      <c r="R12" s="639"/>
      <c r="S12" s="639"/>
      <c r="T12" s="639"/>
    </row>
    <row r="13" spans="2:20" s="638" customFormat="1" ht="42.75">
      <c r="B13" s="650" t="s">
        <v>511</v>
      </c>
      <c r="C13" s="651" t="s">
        <v>305</v>
      </c>
      <c r="D13" s="652" t="s">
        <v>237</v>
      </c>
      <c r="E13" s="653" t="s">
        <v>304</v>
      </c>
      <c r="F13" s="654" t="s">
        <v>306</v>
      </c>
      <c r="G13" s="655" t="s">
        <v>512</v>
      </c>
      <c r="I13" s="639"/>
      <c r="J13" s="639"/>
      <c r="K13" s="639"/>
      <c r="L13" s="639"/>
      <c r="M13" s="639"/>
      <c r="N13" s="639"/>
      <c r="O13" s="639"/>
      <c r="P13" s="639"/>
      <c r="Q13" s="639"/>
      <c r="R13" s="639"/>
      <c r="S13" s="639"/>
      <c r="T13" s="639"/>
    </row>
    <row r="14" spans="2:20" s="638" customFormat="1">
      <c r="B14" s="86"/>
      <c r="F14" s="636"/>
      <c r="G14" s="636"/>
      <c r="I14" s="639"/>
      <c r="J14" s="639"/>
      <c r="K14" s="639"/>
      <c r="L14" s="639"/>
      <c r="M14" s="639"/>
      <c r="N14" s="639"/>
      <c r="O14" s="639"/>
      <c r="P14" s="639"/>
      <c r="Q14" s="639"/>
      <c r="R14" s="639"/>
      <c r="S14" s="639"/>
      <c r="T14" s="639"/>
    </row>
    <row r="15" spans="2:20" s="638" customFormat="1" ht="28.5">
      <c r="B15" s="86">
        <v>1</v>
      </c>
      <c r="C15" s="646" t="s">
        <v>513</v>
      </c>
      <c r="F15" s="636"/>
      <c r="G15" s="636"/>
      <c r="I15" s="639"/>
      <c r="J15" s="639"/>
      <c r="K15" s="639"/>
      <c r="L15" s="639"/>
      <c r="M15" s="639"/>
      <c r="N15" s="639"/>
      <c r="O15" s="639"/>
      <c r="P15" s="639"/>
      <c r="Q15" s="639"/>
      <c r="R15" s="639"/>
      <c r="S15" s="639"/>
      <c r="T15" s="639"/>
    </row>
    <row r="16" spans="2:20" s="638" customFormat="1" ht="85.5">
      <c r="B16" s="656"/>
      <c r="C16" s="646" t="s">
        <v>514</v>
      </c>
      <c r="F16" s="636"/>
      <c r="G16" s="636"/>
      <c r="I16" s="639"/>
      <c r="J16" s="639"/>
      <c r="K16" s="639"/>
      <c r="L16" s="639"/>
      <c r="M16" s="639"/>
      <c r="N16" s="639"/>
      <c r="O16" s="639"/>
      <c r="P16" s="639"/>
      <c r="Q16" s="639"/>
      <c r="R16" s="639"/>
      <c r="S16" s="639"/>
      <c r="T16" s="639"/>
    </row>
    <row r="17" spans="2:20" s="638" customFormat="1" ht="57">
      <c r="B17" s="656"/>
      <c r="C17" s="646" t="s">
        <v>515</v>
      </c>
      <c r="F17" s="636"/>
      <c r="G17" s="636"/>
      <c r="I17" s="639"/>
      <c r="J17" s="639"/>
      <c r="K17" s="639"/>
      <c r="L17" s="639"/>
      <c r="M17" s="639"/>
      <c r="N17" s="639"/>
      <c r="O17" s="639"/>
      <c r="P17" s="639"/>
      <c r="Q17" s="639"/>
      <c r="R17" s="639"/>
      <c r="S17" s="639"/>
      <c r="T17" s="639"/>
    </row>
    <row r="18" spans="2:20" s="638" customFormat="1" ht="57">
      <c r="B18" s="656"/>
      <c r="C18" s="657" t="s">
        <v>516</v>
      </c>
      <c r="F18" s="636"/>
      <c r="G18" s="636"/>
      <c r="I18" s="639"/>
      <c r="J18" s="639"/>
      <c r="K18" s="639"/>
      <c r="L18" s="639"/>
      <c r="M18" s="639"/>
      <c r="N18" s="639"/>
      <c r="O18" s="639"/>
      <c r="P18" s="639"/>
      <c r="Q18" s="639"/>
      <c r="R18" s="639"/>
      <c r="S18" s="639"/>
      <c r="T18" s="639"/>
    </row>
    <row r="19" spans="2:20" s="638" customFormat="1" ht="16.5">
      <c r="B19" s="656"/>
      <c r="C19" s="646" t="s">
        <v>517</v>
      </c>
      <c r="F19" s="636"/>
      <c r="G19" s="636"/>
      <c r="I19" s="639"/>
      <c r="J19" s="639"/>
      <c r="K19" s="639"/>
      <c r="L19" s="639"/>
      <c r="M19" s="639"/>
      <c r="N19" s="639"/>
      <c r="O19" s="639"/>
      <c r="P19" s="639"/>
      <c r="Q19" s="639"/>
      <c r="R19" s="639"/>
      <c r="S19" s="639"/>
      <c r="T19" s="639"/>
    </row>
    <row r="20" spans="2:20" s="638" customFormat="1">
      <c r="B20" s="656"/>
      <c r="C20" s="658"/>
      <c r="D20" s="658"/>
      <c r="E20" s="659"/>
      <c r="F20" s="1126"/>
      <c r="G20" s="660"/>
      <c r="I20" s="639"/>
      <c r="J20" s="639"/>
      <c r="K20" s="639"/>
      <c r="L20" s="639"/>
      <c r="M20" s="639"/>
      <c r="N20" s="639"/>
      <c r="O20" s="639"/>
      <c r="P20" s="639"/>
      <c r="Q20" s="639"/>
      <c r="R20" s="639"/>
      <c r="S20" s="639"/>
      <c r="T20" s="639"/>
    </row>
    <row r="21" spans="2:20" s="638" customFormat="1">
      <c r="B21" s="656"/>
      <c r="C21" s="646"/>
      <c r="F21" s="1127"/>
      <c r="G21" s="636"/>
      <c r="I21" s="639"/>
      <c r="J21" s="639"/>
      <c r="K21" s="639"/>
      <c r="L21" s="639"/>
      <c r="M21" s="639"/>
      <c r="N21" s="639"/>
      <c r="O21" s="639"/>
      <c r="P21" s="639"/>
      <c r="Q21" s="639"/>
      <c r="R21" s="639"/>
      <c r="S21" s="639"/>
      <c r="T21" s="639"/>
    </row>
    <row r="22" spans="2:20" s="638" customFormat="1" ht="16.5">
      <c r="B22" s="656"/>
      <c r="C22" s="658" t="s">
        <v>518</v>
      </c>
      <c r="D22" s="658" t="s">
        <v>519</v>
      </c>
      <c r="E22" s="659">
        <v>600</v>
      </c>
      <c r="F22" s="1126"/>
      <c r="G22" s="660">
        <f>E22*F22</f>
        <v>0</v>
      </c>
      <c r="I22" s="639"/>
      <c r="J22" s="661"/>
      <c r="K22" s="639"/>
      <c r="L22" s="639"/>
      <c r="M22" s="639"/>
      <c r="N22" s="639"/>
      <c r="O22" s="639"/>
      <c r="P22" s="639"/>
      <c r="Q22" s="639"/>
      <c r="R22" s="639"/>
      <c r="S22" s="639"/>
      <c r="T22" s="639"/>
    </row>
    <row r="23" spans="2:20" s="638" customFormat="1">
      <c r="B23" s="656"/>
      <c r="C23" s="658"/>
      <c r="D23" s="658"/>
      <c r="E23" s="659"/>
      <c r="F23" s="1126"/>
      <c r="G23" s="660"/>
      <c r="I23" s="639"/>
      <c r="J23" s="661"/>
      <c r="K23" s="639"/>
      <c r="L23" s="639"/>
      <c r="M23" s="639"/>
      <c r="N23" s="639"/>
      <c r="O23" s="639"/>
      <c r="P23" s="639"/>
      <c r="Q23" s="639"/>
      <c r="R23" s="639"/>
      <c r="S23" s="639"/>
      <c r="T23" s="639"/>
    </row>
    <row r="24" spans="2:20" s="638" customFormat="1" ht="16.5">
      <c r="B24" s="656"/>
      <c r="C24" s="662" t="s">
        <v>520</v>
      </c>
      <c r="D24" s="658" t="s">
        <v>519</v>
      </c>
      <c r="E24" s="659">
        <v>55</v>
      </c>
      <c r="F24" s="1126"/>
      <c r="G24" s="660">
        <f>E24*F24</f>
        <v>0</v>
      </c>
      <c r="I24" s="639"/>
      <c r="J24" s="661"/>
      <c r="K24" s="639"/>
      <c r="L24" s="639"/>
      <c r="M24" s="639"/>
      <c r="N24" s="639"/>
      <c r="O24" s="639"/>
      <c r="P24" s="639"/>
      <c r="Q24" s="639"/>
      <c r="R24" s="639"/>
      <c r="S24" s="639"/>
      <c r="T24" s="639"/>
    </row>
    <row r="25" spans="2:20" s="638" customFormat="1" ht="16.5">
      <c r="B25" s="656"/>
      <c r="C25" s="658" t="s">
        <v>521</v>
      </c>
      <c r="D25" s="658" t="s">
        <v>519</v>
      </c>
      <c r="E25" s="659">
        <v>110</v>
      </c>
      <c r="F25" s="1126"/>
      <c r="G25" s="660">
        <f>E25*F25</f>
        <v>0</v>
      </c>
      <c r="I25" s="639"/>
      <c r="J25" s="639"/>
      <c r="K25" s="639"/>
      <c r="L25" s="639"/>
      <c r="M25" s="639"/>
      <c r="N25" s="639"/>
      <c r="O25" s="639"/>
      <c r="P25" s="639"/>
      <c r="Q25" s="639"/>
      <c r="R25" s="639"/>
      <c r="S25" s="639"/>
      <c r="T25" s="639"/>
    </row>
    <row r="26" spans="2:20" s="638" customFormat="1" ht="16.5">
      <c r="B26" s="656"/>
      <c r="C26" s="658" t="s">
        <v>522</v>
      </c>
      <c r="D26" s="658" t="s">
        <v>519</v>
      </c>
      <c r="E26" s="659">
        <v>102</v>
      </c>
      <c r="F26" s="1126"/>
      <c r="G26" s="660">
        <f>E26*F26</f>
        <v>0</v>
      </c>
      <c r="I26" s="639"/>
      <c r="J26" s="639"/>
      <c r="K26" s="639"/>
      <c r="L26" s="639"/>
      <c r="M26" s="639"/>
      <c r="N26" s="639"/>
      <c r="O26" s="639"/>
      <c r="P26" s="639"/>
      <c r="Q26" s="639"/>
      <c r="R26" s="639"/>
      <c r="S26" s="639"/>
      <c r="T26" s="639"/>
    </row>
    <row r="27" spans="2:20" s="638" customFormat="1">
      <c r="B27" s="656"/>
      <c r="C27" s="633"/>
      <c r="D27" s="633"/>
      <c r="E27" s="663"/>
      <c r="F27" s="1128"/>
      <c r="G27" s="664"/>
      <c r="I27" s="639"/>
      <c r="J27" s="639"/>
      <c r="K27" s="639"/>
      <c r="L27" s="639"/>
      <c r="M27" s="639"/>
      <c r="N27" s="639"/>
      <c r="O27" s="639"/>
      <c r="P27" s="639"/>
      <c r="Q27" s="639"/>
      <c r="R27" s="639"/>
      <c r="S27" s="639"/>
      <c r="T27" s="639"/>
    </row>
    <row r="28" spans="2:20" s="638" customFormat="1" ht="28.5">
      <c r="B28" s="86">
        <v>2</v>
      </c>
      <c r="C28" s="646" t="s">
        <v>523</v>
      </c>
      <c r="F28" s="1127"/>
      <c r="G28" s="636"/>
      <c r="I28" s="639"/>
      <c r="J28" s="639"/>
      <c r="K28" s="639"/>
      <c r="L28" s="639"/>
      <c r="M28" s="639"/>
      <c r="N28" s="639"/>
      <c r="O28" s="639"/>
      <c r="P28" s="639"/>
      <c r="Q28" s="639"/>
      <c r="R28" s="639"/>
      <c r="S28" s="639"/>
      <c r="T28" s="639"/>
    </row>
    <row r="29" spans="2:20" s="638" customFormat="1" ht="42.75">
      <c r="B29" s="86"/>
      <c r="C29" s="646" t="s">
        <v>524</v>
      </c>
      <c r="F29" s="1127"/>
      <c r="G29" s="636"/>
      <c r="I29" s="639"/>
      <c r="J29" s="639"/>
      <c r="K29" s="639"/>
      <c r="L29" s="639"/>
      <c r="M29" s="639"/>
      <c r="N29" s="639"/>
      <c r="O29" s="639"/>
      <c r="P29" s="639"/>
      <c r="Q29" s="639"/>
      <c r="R29" s="639"/>
      <c r="S29" s="639"/>
      <c r="T29" s="639"/>
    </row>
    <row r="30" spans="2:20" s="638" customFormat="1" ht="57">
      <c r="B30" s="656"/>
      <c r="C30" s="646" t="s">
        <v>525</v>
      </c>
      <c r="F30" s="1127"/>
      <c r="G30" s="636"/>
      <c r="I30" s="639"/>
      <c r="J30" s="639"/>
      <c r="K30" s="639"/>
      <c r="L30" s="639"/>
      <c r="M30" s="639"/>
      <c r="N30" s="639"/>
      <c r="O30" s="639"/>
      <c r="P30" s="639"/>
      <c r="Q30" s="639"/>
      <c r="R30" s="639"/>
      <c r="S30" s="639"/>
      <c r="T30" s="639"/>
    </row>
    <row r="31" spans="2:20" s="638" customFormat="1">
      <c r="B31" s="656"/>
      <c r="C31" s="646" t="s">
        <v>526</v>
      </c>
      <c r="F31" s="1127"/>
      <c r="G31" s="636"/>
      <c r="I31" s="639"/>
      <c r="J31" s="639"/>
      <c r="K31" s="639"/>
      <c r="L31" s="639"/>
      <c r="M31" s="639"/>
      <c r="N31" s="639"/>
      <c r="O31" s="639"/>
      <c r="P31" s="639"/>
      <c r="Q31" s="639"/>
      <c r="R31" s="639"/>
      <c r="S31" s="639"/>
      <c r="T31" s="639"/>
    </row>
    <row r="32" spans="2:20" s="638" customFormat="1">
      <c r="B32" s="656"/>
      <c r="C32" s="646"/>
      <c r="F32" s="1127"/>
      <c r="G32" s="636"/>
      <c r="I32" s="639"/>
      <c r="J32" s="639"/>
      <c r="K32" s="639"/>
      <c r="L32" s="639"/>
      <c r="M32" s="639"/>
      <c r="N32" s="639"/>
      <c r="O32" s="639"/>
      <c r="P32" s="639"/>
      <c r="Q32" s="639"/>
      <c r="R32" s="639"/>
      <c r="S32" s="639"/>
      <c r="T32" s="639"/>
    </row>
    <row r="33" spans="2:20" s="638" customFormat="1">
      <c r="B33" s="656"/>
      <c r="C33" s="665"/>
      <c r="D33" s="658" t="s">
        <v>302</v>
      </c>
      <c r="E33" s="659">
        <v>5</v>
      </c>
      <c r="F33" s="1126"/>
      <c r="G33" s="660">
        <f>E33*F33</f>
        <v>0</v>
      </c>
      <c r="H33" s="646"/>
      <c r="I33" s="633"/>
      <c r="J33" s="639"/>
      <c r="K33" s="639"/>
      <c r="L33" s="639"/>
      <c r="M33" s="639"/>
      <c r="N33" s="639"/>
      <c r="O33" s="639"/>
      <c r="P33" s="639"/>
      <c r="Q33" s="639"/>
      <c r="R33" s="639"/>
      <c r="S33" s="639"/>
      <c r="T33" s="639"/>
    </row>
    <row r="34" spans="2:20" s="638" customFormat="1">
      <c r="B34" s="86"/>
      <c r="F34" s="1127"/>
      <c r="G34" s="636"/>
      <c r="I34" s="639"/>
      <c r="J34" s="639"/>
      <c r="K34" s="639"/>
      <c r="L34" s="639"/>
      <c r="M34" s="639"/>
      <c r="N34" s="639"/>
      <c r="O34" s="639"/>
      <c r="P34" s="639"/>
      <c r="Q34" s="639"/>
      <c r="R34" s="639"/>
      <c r="S34" s="639"/>
      <c r="T34" s="639"/>
    </row>
    <row r="35" spans="2:20" s="638" customFormat="1" ht="15">
      <c r="B35" s="666" t="s">
        <v>511</v>
      </c>
      <c r="C35" s="667" t="s">
        <v>280</v>
      </c>
      <c r="D35" s="668"/>
      <c r="E35" s="669"/>
      <c r="F35" s="1129"/>
      <c r="G35" s="660">
        <f>SUM(G22:G33)</f>
        <v>0</v>
      </c>
      <c r="I35" s="639"/>
      <c r="J35" s="639"/>
      <c r="K35" s="639"/>
      <c r="L35" s="639"/>
      <c r="M35" s="639"/>
      <c r="N35" s="639"/>
      <c r="O35" s="639"/>
      <c r="P35" s="639"/>
      <c r="Q35" s="639"/>
      <c r="R35" s="639"/>
      <c r="S35" s="639"/>
      <c r="T35" s="639"/>
    </row>
    <row r="36" spans="2:20" s="638" customFormat="1" ht="15">
      <c r="B36" s="670"/>
      <c r="F36" s="1127"/>
      <c r="G36" s="636"/>
      <c r="I36" s="639"/>
      <c r="J36" s="639"/>
      <c r="K36" s="639"/>
      <c r="L36" s="639"/>
      <c r="M36" s="639"/>
      <c r="N36" s="639"/>
      <c r="O36" s="639"/>
      <c r="P36" s="639"/>
      <c r="Q36" s="639"/>
      <c r="R36" s="639"/>
      <c r="S36" s="639"/>
      <c r="T36" s="639"/>
    </row>
    <row r="37" spans="2:20" s="638" customFormat="1" ht="15">
      <c r="B37" s="670"/>
      <c r="F37" s="1127"/>
      <c r="G37" s="636"/>
      <c r="I37" s="639"/>
      <c r="J37" s="639"/>
      <c r="K37" s="639"/>
      <c r="L37" s="639"/>
      <c r="M37" s="639"/>
      <c r="N37" s="639"/>
      <c r="O37" s="639"/>
      <c r="P37" s="639"/>
      <c r="Q37" s="639"/>
      <c r="R37" s="639"/>
      <c r="S37" s="639"/>
      <c r="T37" s="639"/>
    </row>
    <row r="38" spans="2:20" s="638" customFormat="1">
      <c r="B38" s="86"/>
      <c r="F38" s="1127"/>
      <c r="G38" s="636"/>
      <c r="I38" s="639"/>
      <c r="J38" s="639"/>
      <c r="K38" s="639"/>
      <c r="L38" s="639"/>
      <c r="M38" s="639"/>
      <c r="N38" s="639"/>
      <c r="O38" s="639"/>
      <c r="P38" s="639"/>
      <c r="Q38" s="639"/>
      <c r="R38" s="639"/>
      <c r="S38" s="639"/>
      <c r="T38" s="639"/>
    </row>
    <row r="39" spans="2:20" s="638" customFormat="1" ht="42.75">
      <c r="B39" s="651" t="s">
        <v>527</v>
      </c>
      <c r="C39" s="651" t="s">
        <v>307</v>
      </c>
      <c r="D39" s="652" t="s">
        <v>237</v>
      </c>
      <c r="E39" s="653" t="s">
        <v>304</v>
      </c>
      <c r="F39" s="1130" t="s">
        <v>306</v>
      </c>
      <c r="G39" s="655" t="s">
        <v>512</v>
      </c>
      <c r="I39" s="639"/>
      <c r="J39" s="639"/>
      <c r="K39" s="639"/>
      <c r="L39" s="639"/>
      <c r="M39" s="639"/>
      <c r="N39" s="639"/>
      <c r="O39" s="639"/>
      <c r="P39" s="639"/>
      <c r="Q39" s="639"/>
      <c r="R39" s="639"/>
      <c r="S39" s="639"/>
      <c r="T39" s="639"/>
    </row>
    <row r="40" spans="2:20" s="638" customFormat="1">
      <c r="B40" s="86"/>
      <c r="F40" s="1127"/>
      <c r="G40" s="636"/>
      <c r="I40" s="639"/>
      <c r="J40" s="639"/>
      <c r="K40" s="639"/>
      <c r="L40" s="639"/>
      <c r="M40" s="639"/>
      <c r="N40" s="639"/>
      <c r="O40" s="639"/>
      <c r="P40" s="639"/>
      <c r="Q40" s="639"/>
      <c r="R40" s="639"/>
      <c r="S40" s="639"/>
      <c r="T40" s="639"/>
    </row>
    <row r="41" spans="2:20" s="638" customFormat="1" ht="42.75">
      <c r="B41" s="86">
        <v>1</v>
      </c>
      <c r="C41" s="646" t="s">
        <v>528</v>
      </c>
      <c r="F41" s="1127"/>
      <c r="G41" s="636"/>
      <c r="I41" s="639"/>
      <c r="J41" s="639"/>
      <c r="K41" s="639"/>
      <c r="L41" s="639"/>
      <c r="M41" s="639"/>
      <c r="N41" s="639"/>
      <c r="O41" s="639"/>
      <c r="P41" s="639"/>
      <c r="Q41" s="639"/>
      <c r="R41" s="639"/>
      <c r="S41" s="639"/>
      <c r="T41" s="639"/>
    </row>
    <row r="42" spans="2:20" s="638" customFormat="1" ht="42.75">
      <c r="B42" s="656"/>
      <c r="C42" s="646" t="s">
        <v>529</v>
      </c>
      <c r="F42" s="1127"/>
      <c r="G42" s="636"/>
      <c r="I42" s="639"/>
      <c r="J42" s="639"/>
      <c r="K42" s="639"/>
      <c r="L42" s="639"/>
      <c r="M42" s="639"/>
      <c r="N42" s="639"/>
      <c r="O42" s="639"/>
      <c r="P42" s="639"/>
      <c r="Q42" s="639"/>
      <c r="R42" s="639"/>
      <c r="S42" s="639"/>
      <c r="T42" s="639"/>
    </row>
    <row r="43" spans="2:20" s="638" customFormat="1" ht="57">
      <c r="B43" s="656"/>
      <c r="C43" s="646" t="s">
        <v>530</v>
      </c>
      <c r="F43" s="1127"/>
      <c r="G43" s="636"/>
      <c r="I43" s="639"/>
      <c r="J43" s="639"/>
      <c r="K43" s="639"/>
      <c r="L43" s="639"/>
      <c r="M43" s="639"/>
      <c r="N43" s="639"/>
      <c r="O43" s="639"/>
      <c r="P43" s="639"/>
      <c r="Q43" s="639"/>
      <c r="R43" s="639"/>
      <c r="S43" s="639"/>
      <c r="T43" s="639"/>
    </row>
    <row r="44" spans="2:20" s="638" customFormat="1" ht="57.75">
      <c r="B44" s="656"/>
      <c r="C44" s="646" t="s">
        <v>531</v>
      </c>
      <c r="F44" s="1127"/>
      <c r="G44" s="636"/>
      <c r="I44" s="639"/>
      <c r="J44" s="639"/>
      <c r="K44" s="639"/>
      <c r="L44" s="639"/>
      <c r="M44" s="639"/>
      <c r="N44" s="639"/>
      <c r="O44" s="639"/>
      <c r="P44" s="639"/>
      <c r="Q44" s="639"/>
      <c r="R44" s="639"/>
      <c r="S44" s="639"/>
      <c r="T44" s="639"/>
    </row>
    <row r="45" spans="2:20" s="638" customFormat="1">
      <c r="B45" s="656"/>
      <c r="C45" s="646" t="s">
        <v>532</v>
      </c>
      <c r="F45" s="1127"/>
      <c r="G45" s="636"/>
      <c r="I45" s="639"/>
      <c r="J45" s="639"/>
      <c r="K45" s="639"/>
      <c r="L45" s="639"/>
      <c r="M45" s="639"/>
      <c r="N45" s="639"/>
      <c r="O45" s="639"/>
      <c r="P45" s="639"/>
      <c r="Q45" s="639"/>
      <c r="R45" s="639"/>
      <c r="S45" s="639"/>
      <c r="T45" s="639"/>
    </row>
    <row r="46" spans="2:20" s="638" customFormat="1" ht="57">
      <c r="B46" s="656"/>
      <c r="C46" s="646" t="s">
        <v>533</v>
      </c>
      <c r="F46" s="1127"/>
      <c r="G46" s="636"/>
      <c r="I46" s="639"/>
      <c r="J46" s="639"/>
      <c r="K46" s="639"/>
      <c r="L46" s="639"/>
      <c r="M46" s="639"/>
      <c r="N46" s="639"/>
      <c r="O46" s="639"/>
      <c r="P46" s="648"/>
      <c r="Q46" s="648"/>
      <c r="R46" s="639"/>
      <c r="S46" s="639"/>
      <c r="T46" s="639"/>
    </row>
    <row r="47" spans="2:20" s="638" customFormat="1" ht="30.75">
      <c r="B47" s="656"/>
      <c r="C47" s="646" t="s">
        <v>534</v>
      </c>
      <c r="F47" s="1127"/>
      <c r="G47" s="636"/>
      <c r="I47" s="639"/>
      <c r="J47" s="671"/>
      <c r="K47" s="639"/>
      <c r="L47" s="639"/>
      <c r="M47" s="639"/>
      <c r="N47" s="639"/>
      <c r="O47" s="639"/>
      <c r="P47" s="648"/>
      <c r="Q47" s="648"/>
      <c r="R47" s="639"/>
      <c r="S47" s="639"/>
      <c r="T47" s="639"/>
    </row>
    <row r="48" spans="2:20" s="638" customFormat="1">
      <c r="B48" s="656"/>
      <c r="C48" s="658"/>
      <c r="D48" s="658"/>
      <c r="E48" s="659"/>
      <c r="F48" s="1126"/>
      <c r="G48" s="660"/>
      <c r="I48" s="639"/>
      <c r="J48" s="639"/>
      <c r="K48" s="639"/>
      <c r="L48" s="639"/>
      <c r="M48" s="639"/>
      <c r="N48" s="639"/>
      <c r="O48" s="639"/>
      <c r="P48" s="648"/>
      <c r="Q48" s="648"/>
      <c r="R48" s="639"/>
      <c r="S48" s="639"/>
      <c r="T48" s="639"/>
    </row>
    <row r="49" spans="2:20" s="638" customFormat="1">
      <c r="B49" s="656"/>
      <c r="C49" s="646"/>
      <c r="F49" s="1127"/>
      <c r="G49" s="636"/>
      <c r="I49" s="639"/>
      <c r="J49" s="639"/>
      <c r="K49" s="639"/>
      <c r="L49" s="639"/>
      <c r="M49" s="639"/>
      <c r="N49" s="639"/>
      <c r="O49" s="639"/>
      <c r="P49" s="648"/>
      <c r="Q49" s="648"/>
      <c r="R49" s="639"/>
      <c r="S49" s="639"/>
      <c r="T49" s="639"/>
    </row>
    <row r="50" spans="2:20" s="638" customFormat="1" ht="16.5">
      <c r="B50" s="656"/>
      <c r="C50" s="662" t="s">
        <v>535</v>
      </c>
      <c r="D50" s="658" t="s">
        <v>536</v>
      </c>
      <c r="E50" s="659">
        <v>1300</v>
      </c>
      <c r="F50" s="1126"/>
      <c r="G50" s="660">
        <f>E50*F50</f>
        <v>0</v>
      </c>
      <c r="I50" s="661"/>
      <c r="J50" s="661"/>
      <c r="K50" s="639"/>
      <c r="L50" s="639"/>
      <c r="M50" s="639"/>
      <c r="N50" s="639"/>
      <c r="O50" s="639"/>
      <c r="P50" s="648"/>
      <c r="Q50" s="648"/>
      <c r="R50" s="639"/>
      <c r="S50" s="639"/>
      <c r="T50" s="639"/>
    </row>
    <row r="51" spans="2:20" s="638" customFormat="1">
      <c r="B51" s="656"/>
      <c r="C51" s="658"/>
      <c r="D51" s="658"/>
      <c r="E51" s="659"/>
      <c r="F51" s="1126"/>
      <c r="G51" s="660"/>
      <c r="I51" s="639"/>
      <c r="J51" s="639"/>
      <c r="K51" s="639"/>
      <c r="L51" s="639"/>
      <c r="M51" s="639"/>
      <c r="N51" s="639"/>
      <c r="O51" s="639"/>
      <c r="P51" s="648"/>
      <c r="Q51" s="648"/>
      <c r="R51" s="639"/>
      <c r="S51" s="639"/>
      <c r="T51" s="639"/>
    </row>
    <row r="52" spans="2:20" s="638" customFormat="1" ht="16.5">
      <c r="B52" s="656"/>
      <c r="C52" s="662" t="s">
        <v>520</v>
      </c>
      <c r="D52" s="658" t="s">
        <v>536</v>
      </c>
      <c r="E52" s="659">
        <v>110</v>
      </c>
      <c r="F52" s="1126"/>
      <c r="G52" s="660">
        <f>E52*F52</f>
        <v>0</v>
      </c>
      <c r="I52" s="639"/>
      <c r="J52" s="661"/>
      <c r="K52" s="639"/>
      <c r="L52" s="639"/>
      <c r="M52" s="639"/>
      <c r="N52" s="639"/>
      <c r="O52" s="639"/>
      <c r="P52" s="648"/>
      <c r="Q52" s="648"/>
      <c r="R52" s="639"/>
      <c r="S52" s="639"/>
      <c r="T52" s="639"/>
    </row>
    <row r="53" spans="2:20" s="638" customFormat="1" ht="16.5">
      <c r="B53" s="656"/>
      <c r="C53" s="662" t="s">
        <v>537</v>
      </c>
      <c r="D53" s="658" t="s">
        <v>536</v>
      </c>
      <c r="E53" s="659">
        <v>150</v>
      </c>
      <c r="F53" s="1126"/>
      <c r="G53" s="660">
        <f>E53*F53</f>
        <v>0</v>
      </c>
      <c r="I53" s="619"/>
      <c r="J53" s="619"/>
      <c r="K53" s="672"/>
      <c r="L53" s="639"/>
      <c r="M53" s="645"/>
      <c r="N53" s="639"/>
      <c r="O53" s="639"/>
      <c r="P53" s="648"/>
      <c r="Q53" s="648"/>
      <c r="R53" s="639"/>
      <c r="S53" s="639"/>
      <c r="T53" s="639"/>
    </row>
    <row r="54" spans="2:20" s="638" customFormat="1">
      <c r="B54" s="86"/>
      <c r="F54" s="1127"/>
      <c r="G54" s="636"/>
      <c r="I54" s="639"/>
      <c r="J54" s="639"/>
      <c r="K54" s="648"/>
      <c r="L54" s="639"/>
      <c r="M54" s="639"/>
      <c r="N54" s="639"/>
      <c r="O54" s="639"/>
      <c r="P54" s="648"/>
      <c r="Q54" s="648"/>
      <c r="R54" s="639"/>
      <c r="S54" s="639"/>
      <c r="T54" s="639"/>
    </row>
    <row r="55" spans="2:20" s="638" customFormat="1">
      <c r="B55" s="86">
        <v>2</v>
      </c>
      <c r="C55" s="646" t="s">
        <v>538</v>
      </c>
      <c r="F55" s="1127"/>
      <c r="G55" s="636"/>
      <c r="I55" s="639"/>
      <c r="J55" s="639"/>
      <c r="K55" s="639"/>
      <c r="L55" s="639"/>
      <c r="M55" s="639"/>
      <c r="N55" s="639"/>
      <c r="O55" s="639"/>
      <c r="P55" s="648"/>
      <c r="Q55" s="648"/>
      <c r="R55" s="639"/>
      <c r="S55" s="639"/>
      <c r="T55" s="639"/>
    </row>
    <row r="56" spans="2:20" s="638" customFormat="1" ht="28.5">
      <c r="B56" s="86"/>
      <c r="C56" s="646" t="s">
        <v>539</v>
      </c>
      <c r="F56" s="1127"/>
      <c r="G56" s="636"/>
      <c r="I56" s="639"/>
      <c r="J56" s="639"/>
      <c r="K56" s="639"/>
      <c r="L56" s="639"/>
      <c r="M56" s="639"/>
      <c r="N56" s="639"/>
      <c r="O56" s="639"/>
      <c r="P56" s="648"/>
      <c r="Q56" s="648"/>
      <c r="R56" s="639"/>
      <c r="S56" s="639"/>
      <c r="T56" s="639"/>
    </row>
    <row r="57" spans="2:20" s="638" customFormat="1" ht="42.75">
      <c r="B57" s="656"/>
      <c r="C57" s="646" t="s">
        <v>540</v>
      </c>
      <c r="F57" s="1127"/>
      <c r="G57" s="636"/>
      <c r="I57" s="639"/>
      <c r="J57" s="639"/>
      <c r="K57" s="639"/>
      <c r="L57" s="639"/>
      <c r="M57" s="639"/>
      <c r="N57" s="639"/>
      <c r="O57" s="639"/>
      <c r="P57" s="639"/>
      <c r="Q57" s="639"/>
      <c r="R57" s="639"/>
      <c r="S57" s="639"/>
      <c r="T57" s="639"/>
    </row>
    <row r="58" spans="2:20" s="638" customFormat="1" ht="29.25">
      <c r="B58" s="656"/>
      <c r="C58" s="646" t="s">
        <v>541</v>
      </c>
      <c r="F58" s="1127"/>
      <c r="G58" s="636"/>
      <c r="I58" s="639"/>
      <c r="J58" s="639"/>
      <c r="K58" s="639"/>
      <c r="L58" s="639"/>
      <c r="M58" s="639"/>
      <c r="N58" s="639"/>
      <c r="O58" s="639"/>
      <c r="P58" s="639"/>
      <c r="Q58" s="639"/>
      <c r="R58" s="639"/>
      <c r="S58" s="639"/>
      <c r="T58" s="639"/>
    </row>
    <row r="59" spans="2:20" s="638" customFormat="1" ht="45">
      <c r="B59" s="656"/>
      <c r="C59" s="646" t="s">
        <v>542</v>
      </c>
      <c r="F59" s="1127"/>
      <c r="G59" s="636"/>
      <c r="I59" s="639"/>
      <c r="J59" s="639"/>
      <c r="K59" s="639"/>
      <c r="L59" s="639"/>
      <c r="M59" s="639"/>
      <c r="N59" s="639"/>
      <c r="O59" s="639"/>
      <c r="P59" s="639"/>
      <c r="Q59" s="639"/>
      <c r="R59" s="639"/>
      <c r="S59" s="639"/>
      <c r="T59" s="639"/>
    </row>
    <row r="60" spans="2:20" s="638" customFormat="1">
      <c r="B60" s="86"/>
      <c r="F60" s="1127"/>
      <c r="G60" s="636"/>
      <c r="I60" s="639"/>
      <c r="J60" s="639"/>
      <c r="K60" s="673"/>
      <c r="L60" s="639"/>
      <c r="M60" s="639"/>
      <c r="N60" s="639"/>
      <c r="O60" s="639"/>
      <c r="P60" s="639"/>
      <c r="Q60" s="639"/>
      <c r="R60" s="639"/>
      <c r="S60" s="639"/>
      <c r="T60" s="639"/>
    </row>
    <row r="61" spans="2:20" s="638" customFormat="1" ht="16.5">
      <c r="B61" s="86"/>
      <c r="C61" s="658" t="s">
        <v>521</v>
      </c>
      <c r="D61" s="658" t="s">
        <v>536</v>
      </c>
      <c r="E61" s="659">
        <v>115</v>
      </c>
      <c r="F61" s="1126"/>
      <c r="G61" s="660">
        <f>E61*F61</f>
        <v>0</v>
      </c>
      <c r="I61" s="639"/>
      <c r="J61" s="639"/>
      <c r="K61" s="580"/>
      <c r="L61" s="639"/>
      <c r="M61" s="639"/>
      <c r="N61" s="639"/>
      <c r="O61" s="639"/>
      <c r="P61" s="639"/>
      <c r="Q61" s="639"/>
      <c r="R61" s="639"/>
      <c r="S61" s="639"/>
      <c r="T61" s="639"/>
    </row>
    <row r="62" spans="2:20" s="638" customFormat="1" ht="16.5">
      <c r="B62" s="656"/>
      <c r="C62" s="658" t="s">
        <v>522</v>
      </c>
      <c r="D62" s="658" t="s">
        <v>536</v>
      </c>
      <c r="E62" s="659">
        <v>105</v>
      </c>
      <c r="F62" s="1126"/>
      <c r="G62" s="660">
        <f>E62*F62</f>
        <v>0</v>
      </c>
      <c r="I62" s="639"/>
      <c r="J62" s="639"/>
      <c r="K62" s="580"/>
      <c r="L62" s="639"/>
      <c r="M62" s="639"/>
      <c r="N62" s="639"/>
      <c r="O62" s="580"/>
      <c r="P62" s="639"/>
      <c r="Q62" s="639"/>
      <c r="R62" s="639"/>
      <c r="S62" s="639"/>
      <c r="T62" s="639"/>
    </row>
    <row r="63" spans="2:20" s="638" customFormat="1">
      <c r="B63" s="86"/>
      <c r="F63" s="1127"/>
      <c r="G63" s="636"/>
      <c r="I63" s="639"/>
      <c r="J63" s="639"/>
      <c r="K63" s="639"/>
      <c r="L63" s="639"/>
      <c r="M63" s="639"/>
      <c r="N63" s="639"/>
      <c r="O63" s="639"/>
      <c r="P63" s="639"/>
      <c r="Q63" s="639"/>
      <c r="R63" s="639"/>
      <c r="S63" s="639"/>
      <c r="T63" s="639"/>
    </row>
    <row r="64" spans="2:20" s="638" customFormat="1">
      <c r="B64" s="86">
        <v>3</v>
      </c>
      <c r="C64" s="646" t="s">
        <v>543</v>
      </c>
      <c r="F64" s="1127"/>
      <c r="G64" s="636"/>
      <c r="I64" s="639"/>
      <c r="J64" s="639"/>
      <c r="K64" s="639"/>
      <c r="L64" s="639"/>
      <c r="M64" s="639"/>
      <c r="N64" s="639"/>
      <c r="O64" s="639"/>
      <c r="P64" s="639"/>
      <c r="Q64" s="639"/>
      <c r="R64" s="639"/>
      <c r="S64" s="639"/>
      <c r="T64" s="639"/>
    </row>
    <row r="65" spans="1:20" s="638" customFormat="1" ht="28.5">
      <c r="B65" s="656"/>
      <c r="C65" s="646" t="s">
        <v>544</v>
      </c>
      <c r="F65" s="1127"/>
      <c r="G65" s="636"/>
      <c r="I65" s="639"/>
      <c r="J65" s="639"/>
      <c r="K65" s="639"/>
      <c r="L65" s="639"/>
      <c r="M65" s="639"/>
      <c r="N65" s="639"/>
      <c r="O65" s="639"/>
      <c r="P65" s="639"/>
      <c r="Q65" s="639"/>
      <c r="R65" s="639"/>
      <c r="S65" s="639"/>
      <c r="T65" s="639"/>
    </row>
    <row r="66" spans="1:20" s="638" customFormat="1" ht="42.75">
      <c r="B66" s="656"/>
      <c r="C66" s="646" t="s">
        <v>545</v>
      </c>
      <c r="F66" s="1127"/>
      <c r="G66" s="636"/>
      <c r="I66" s="639"/>
      <c r="J66" s="639"/>
      <c r="K66" s="639"/>
      <c r="L66" s="639"/>
      <c r="M66" s="639"/>
      <c r="N66" s="639"/>
      <c r="O66" s="639"/>
      <c r="P66" s="639"/>
      <c r="Q66" s="639"/>
      <c r="R66" s="639"/>
      <c r="S66" s="639"/>
      <c r="T66" s="639"/>
    </row>
    <row r="67" spans="1:20" s="638" customFormat="1" ht="72">
      <c r="B67" s="656"/>
      <c r="C67" s="646" t="s">
        <v>546</v>
      </c>
      <c r="F67" s="1127"/>
      <c r="G67" s="636"/>
      <c r="I67" s="639"/>
      <c r="J67" s="639"/>
      <c r="K67" s="639"/>
      <c r="L67" s="639"/>
      <c r="M67" s="639"/>
      <c r="N67" s="639"/>
      <c r="O67" s="639"/>
      <c r="P67" s="639"/>
      <c r="Q67" s="639"/>
      <c r="R67" s="639"/>
      <c r="S67" s="639"/>
      <c r="T67" s="639"/>
    </row>
    <row r="68" spans="1:20" s="638" customFormat="1" ht="30.75">
      <c r="B68" s="656"/>
      <c r="C68" s="646" t="s">
        <v>547</v>
      </c>
      <c r="F68" s="1127"/>
      <c r="G68" s="636"/>
      <c r="I68" s="639"/>
      <c r="J68" s="639"/>
      <c r="K68" s="639"/>
      <c r="L68" s="639"/>
      <c r="M68" s="639"/>
      <c r="N68" s="639"/>
      <c r="O68" s="639"/>
      <c r="P68" s="639"/>
      <c r="Q68" s="639"/>
      <c r="R68" s="639"/>
      <c r="S68" s="639"/>
      <c r="T68" s="639"/>
    </row>
    <row r="69" spans="1:20" s="638" customFormat="1">
      <c r="B69" s="656"/>
      <c r="C69" s="646"/>
      <c r="F69" s="1127"/>
      <c r="G69" s="636"/>
      <c r="I69" s="674"/>
      <c r="J69" s="639"/>
      <c r="K69" s="674"/>
      <c r="L69" s="639"/>
      <c r="M69" s="639"/>
      <c r="N69" s="639"/>
      <c r="O69" s="639"/>
      <c r="P69" s="639"/>
      <c r="Q69" s="639"/>
      <c r="R69" s="639"/>
      <c r="S69" s="639"/>
      <c r="T69" s="639"/>
    </row>
    <row r="70" spans="1:20" s="638" customFormat="1" ht="16.5">
      <c r="B70" s="656"/>
      <c r="C70" s="658" t="s">
        <v>548</v>
      </c>
      <c r="D70" s="658" t="s">
        <v>536</v>
      </c>
      <c r="E70" s="659">
        <v>170</v>
      </c>
      <c r="F70" s="1126"/>
      <c r="G70" s="660">
        <f>E70*F70</f>
        <v>0</v>
      </c>
      <c r="I70" s="661"/>
      <c r="J70" s="639"/>
      <c r="K70" s="661"/>
      <c r="L70" s="639"/>
      <c r="M70" s="661"/>
      <c r="N70" s="639"/>
      <c r="O70" s="639"/>
      <c r="P70" s="639"/>
      <c r="Q70" s="639"/>
      <c r="R70" s="639"/>
      <c r="S70" s="639"/>
      <c r="T70" s="639"/>
    </row>
    <row r="71" spans="1:20" s="638" customFormat="1">
      <c r="B71" s="86"/>
      <c r="F71" s="1127"/>
      <c r="G71" s="636"/>
      <c r="I71" s="639"/>
      <c r="J71" s="639"/>
      <c r="K71" s="639"/>
      <c r="L71" s="639"/>
      <c r="M71" s="639"/>
      <c r="N71" s="639"/>
      <c r="O71" s="639"/>
      <c r="P71" s="639"/>
      <c r="Q71" s="639"/>
      <c r="R71" s="639"/>
      <c r="S71" s="639"/>
      <c r="T71" s="639"/>
    </row>
    <row r="72" spans="1:20" s="638" customFormat="1">
      <c r="B72" s="86">
        <v>4</v>
      </c>
      <c r="C72" s="646" t="s">
        <v>549</v>
      </c>
      <c r="F72" s="1127"/>
      <c r="G72" s="636"/>
      <c r="I72" s="639"/>
      <c r="J72" s="639"/>
      <c r="K72" s="639"/>
      <c r="L72" s="639"/>
      <c r="M72" s="639"/>
      <c r="N72" s="639"/>
      <c r="O72" s="639"/>
      <c r="P72" s="639"/>
      <c r="Q72" s="639"/>
      <c r="R72" s="639"/>
      <c r="S72" s="639"/>
      <c r="T72" s="639"/>
    </row>
    <row r="73" spans="1:20" s="638" customFormat="1" ht="57">
      <c r="B73" s="656"/>
      <c r="C73" s="646" t="s">
        <v>550</v>
      </c>
      <c r="F73" s="1127"/>
      <c r="G73" s="636"/>
      <c r="I73" s="639"/>
      <c r="J73" s="639"/>
      <c r="K73" s="639"/>
      <c r="L73" s="639"/>
      <c r="M73" s="639"/>
      <c r="N73" s="639"/>
      <c r="O73" s="639"/>
      <c r="P73" s="639"/>
      <c r="Q73" s="639"/>
      <c r="R73" s="639"/>
      <c r="S73" s="639"/>
      <c r="T73" s="639"/>
    </row>
    <row r="74" spans="1:20" s="638" customFormat="1" ht="42.75">
      <c r="B74" s="656"/>
      <c r="C74" s="646" t="s">
        <v>551</v>
      </c>
      <c r="F74" s="1127"/>
      <c r="G74" s="636"/>
      <c r="I74" s="639"/>
      <c r="J74" s="639"/>
      <c r="K74" s="639"/>
      <c r="L74" s="639"/>
      <c r="M74" s="639"/>
      <c r="N74" s="639"/>
      <c r="O74" s="639"/>
      <c r="P74" s="639"/>
      <c r="Q74" s="639"/>
      <c r="R74" s="639"/>
      <c r="S74" s="639"/>
      <c r="T74" s="639"/>
    </row>
    <row r="75" spans="1:20" s="638" customFormat="1" ht="42.75">
      <c r="B75" s="656"/>
      <c r="C75" s="646" t="s">
        <v>552</v>
      </c>
      <c r="F75" s="1127"/>
      <c r="G75" s="636"/>
      <c r="I75" s="639"/>
      <c r="J75" s="639"/>
      <c r="K75" s="639"/>
      <c r="L75" s="639"/>
      <c r="M75" s="639"/>
      <c r="N75" s="639"/>
      <c r="O75" s="639"/>
      <c r="P75" s="639"/>
      <c r="Q75" s="639"/>
      <c r="R75" s="639"/>
      <c r="S75" s="639"/>
      <c r="T75" s="639"/>
    </row>
    <row r="76" spans="1:20" s="638" customFormat="1" ht="16.5">
      <c r="B76" s="656"/>
      <c r="C76" s="646" t="s">
        <v>553</v>
      </c>
      <c r="F76" s="1127"/>
      <c r="G76" s="636"/>
      <c r="I76" s="639"/>
      <c r="J76" s="639"/>
      <c r="K76" s="639"/>
      <c r="L76" s="639"/>
      <c r="M76" s="639"/>
      <c r="N76" s="639"/>
      <c r="O76" s="639"/>
      <c r="P76" s="639"/>
      <c r="Q76" s="639"/>
      <c r="R76" s="639"/>
      <c r="S76" s="639"/>
      <c r="T76" s="639"/>
    </row>
    <row r="77" spans="1:20" s="638" customFormat="1" ht="16.5">
      <c r="B77" s="656"/>
      <c r="C77" s="665"/>
      <c r="D77" s="658" t="s">
        <v>536</v>
      </c>
      <c r="E77" s="659">
        <v>20</v>
      </c>
      <c r="F77" s="1126"/>
      <c r="G77" s="660">
        <f>E77*F77</f>
        <v>0</v>
      </c>
      <c r="H77" s="646"/>
      <c r="I77" s="633"/>
      <c r="J77" s="639"/>
      <c r="K77" s="639"/>
      <c r="L77" s="639"/>
      <c r="M77" s="639"/>
      <c r="N77" s="639"/>
      <c r="O77" s="639"/>
      <c r="P77" s="639"/>
      <c r="Q77" s="639"/>
      <c r="R77" s="639"/>
      <c r="S77" s="639"/>
      <c r="T77" s="639"/>
    </row>
    <row r="78" spans="1:20" s="638" customFormat="1">
      <c r="B78" s="86"/>
      <c r="F78" s="1127"/>
      <c r="G78" s="636"/>
      <c r="I78" s="639"/>
      <c r="J78" s="639"/>
      <c r="K78" s="639"/>
      <c r="L78" s="639"/>
      <c r="M78" s="639"/>
      <c r="N78" s="639"/>
      <c r="O78" s="639"/>
      <c r="P78" s="639"/>
      <c r="Q78" s="639"/>
      <c r="R78" s="639"/>
      <c r="S78" s="639"/>
      <c r="T78" s="639"/>
    </row>
    <row r="79" spans="1:20" s="677" customFormat="1" ht="57">
      <c r="A79" s="638"/>
      <c r="B79" s="675">
        <v>5</v>
      </c>
      <c r="C79" s="676" t="s">
        <v>554</v>
      </c>
      <c r="D79" s="638"/>
      <c r="E79" s="638"/>
      <c r="F79" s="1127"/>
      <c r="G79" s="636"/>
      <c r="I79" s="648"/>
      <c r="J79" s="648"/>
      <c r="K79" s="648"/>
      <c r="L79" s="648"/>
      <c r="M79" s="648"/>
      <c r="N79" s="648"/>
      <c r="O79" s="648"/>
      <c r="P79" s="648"/>
      <c r="Q79" s="648"/>
      <c r="R79" s="648"/>
      <c r="S79" s="648"/>
      <c r="T79" s="648"/>
    </row>
    <row r="80" spans="1:20" s="677" customFormat="1" ht="72">
      <c r="A80" s="638"/>
      <c r="B80" s="656"/>
      <c r="C80" s="678" t="s">
        <v>555</v>
      </c>
      <c r="D80" s="638"/>
      <c r="E80" s="679"/>
      <c r="F80" s="771"/>
      <c r="G80" s="636"/>
      <c r="I80" s="648"/>
      <c r="J80" s="580"/>
      <c r="K80" s="648"/>
      <c r="L80" s="648"/>
      <c r="M80" s="648"/>
      <c r="N80" s="648"/>
      <c r="O80" s="648"/>
      <c r="P80" s="648"/>
      <c r="Q80" s="648"/>
      <c r="R80" s="648"/>
      <c r="S80" s="648"/>
      <c r="T80" s="648"/>
    </row>
    <row r="81" spans="1:20" s="677" customFormat="1" ht="16.5">
      <c r="A81" s="638"/>
      <c r="B81" s="656"/>
      <c r="C81" s="676" t="s">
        <v>556</v>
      </c>
      <c r="D81" s="638"/>
      <c r="E81" s="638"/>
      <c r="F81" s="1127"/>
      <c r="G81" s="636"/>
      <c r="I81" s="648"/>
      <c r="J81" s="648"/>
      <c r="K81" s="648"/>
      <c r="L81" s="648"/>
      <c r="M81" s="648"/>
      <c r="N81" s="648"/>
      <c r="O81" s="648"/>
      <c r="P81" s="648"/>
      <c r="Q81" s="648"/>
      <c r="R81" s="648"/>
      <c r="S81" s="648"/>
      <c r="T81" s="648"/>
    </row>
    <row r="82" spans="1:20" s="677" customFormat="1">
      <c r="A82" s="638"/>
      <c r="B82" s="675"/>
      <c r="C82" s="638"/>
      <c r="D82" s="638"/>
      <c r="E82" s="638"/>
      <c r="F82" s="1127"/>
      <c r="G82" s="636"/>
      <c r="I82" s="648"/>
      <c r="J82" s="648"/>
      <c r="K82" s="580"/>
      <c r="L82" s="648"/>
      <c r="M82" s="648"/>
      <c r="N82" s="648"/>
      <c r="O82" s="648"/>
      <c r="P82" s="648"/>
      <c r="Q82" s="648"/>
      <c r="R82" s="648"/>
      <c r="S82" s="648"/>
      <c r="T82" s="648"/>
    </row>
    <row r="83" spans="1:20" s="677" customFormat="1">
      <c r="A83" s="638"/>
      <c r="B83" s="656"/>
      <c r="C83" s="681"/>
      <c r="D83" s="681"/>
      <c r="E83" s="682"/>
      <c r="F83" s="1126"/>
      <c r="G83" s="660"/>
      <c r="I83" s="648"/>
      <c r="J83" s="648"/>
      <c r="K83" s="648"/>
      <c r="L83" s="648"/>
      <c r="M83" s="648"/>
      <c r="N83" s="648"/>
      <c r="O83" s="648"/>
      <c r="P83" s="648"/>
      <c r="Q83" s="648"/>
      <c r="R83" s="648"/>
      <c r="S83" s="648"/>
      <c r="T83" s="648"/>
    </row>
    <row r="84" spans="1:20" s="677" customFormat="1" ht="16.5">
      <c r="A84" s="638"/>
      <c r="B84" s="656"/>
      <c r="C84" s="681" t="s">
        <v>518</v>
      </c>
      <c r="D84" s="681" t="s">
        <v>557</v>
      </c>
      <c r="E84" s="682">
        <v>1010</v>
      </c>
      <c r="F84" s="1126"/>
      <c r="G84" s="660">
        <f t="shared" ref="G84:G89" si="0">E84*F84</f>
        <v>0</v>
      </c>
      <c r="I84" s="648"/>
      <c r="J84" s="683"/>
      <c r="K84" s="684"/>
      <c r="L84" s="648"/>
      <c r="M84" s="648"/>
      <c r="N84" s="648"/>
      <c r="O84" s="648"/>
      <c r="P84" s="648"/>
      <c r="Q84" s="648"/>
      <c r="R84" s="648"/>
      <c r="S84" s="648"/>
      <c r="T84" s="648"/>
    </row>
    <row r="85" spans="1:20" s="677" customFormat="1">
      <c r="A85" s="638"/>
      <c r="B85" s="656"/>
      <c r="C85" s="681"/>
      <c r="D85" s="681"/>
      <c r="E85" s="682"/>
      <c r="F85" s="1126"/>
      <c r="G85" s="660">
        <f t="shared" si="0"/>
        <v>0</v>
      </c>
      <c r="I85" s="648"/>
      <c r="J85" s="648"/>
      <c r="K85" s="684"/>
      <c r="L85" s="648"/>
      <c r="M85" s="648"/>
      <c r="N85" s="648"/>
      <c r="O85" s="648"/>
      <c r="P85" s="648"/>
      <c r="Q85" s="648"/>
      <c r="R85" s="648"/>
      <c r="S85" s="648"/>
      <c r="T85" s="648"/>
    </row>
    <row r="86" spans="1:20" s="677" customFormat="1" ht="16.5">
      <c r="A86" s="638"/>
      <c r="B86" s="656"/>
      <c r="C86" s="685" t="s">
        <v>558</v>
      </c>
      <c r="D86" s="681" t="s">
        <v>557</v>
      </c>
      <c r="E86" s="682">
        <v>90</v>
      </c>
      <c r="F86" s="1126"/>
      <c r="G86" s="660">
        <f t="shared" si="0"/>
        <v>0</v>
      </c>
      <c r="I86" s="648"/>
      <c r="J86" s="683"/>
      <c r="K86" s="684"/>
      <c r="L86" s="648"/>
      <c r="M86" s="648"/>
      <c r="N86" s="648"/>
      <c r="O86" s="648"/>
      <c r="P86" s="648"/>
      <c r="Q86" s="648"/>
      <c r="R86" s="648"/>
      <c r="S86" s="648"/>
      <c r="T86" s="648"/>
    </row>
    <row r="87" spans="1:20" s="677" customFormat="1" ht="16.5">
      <c r="A87" s="638"/>
      <c r="B87" s="656"/>
      <c r="C87" s="681" t="s">
        <v>521</v>
      </c>
      <c r="D87" s="681" t="s">
        <v>557</v>
      </c>
      <c r="E87" s="682">
        <v>77</v>
      </c>
      <c r="F87" s="1126"/>
      <c r="G87" s="660">
        <f t="shared" si="0"/>
        <v>0</v>
      </c>
      <c r="I87" s="648"/>
      <c r="J87" s="648"/>
      <c r="K87" s="648"/>
      <c r="L87" s="648"/>
      <c r="M87" s="648"/>
      <c r="N87" s="648"/>
      <c r="O87" s="648"/>
      <c r="P87" s="648"/>
      <c r="Q87" s="648"/>
      <c r="R87" s="648"/>
      <c r="S87" s="648"/>
      <c r="T87" s="648"/>
    </row>
    <row r="88" spans="1:20" s="677" customFormat="1" ht="16.5">
      <c r="A88" s="638"/>
      <c r="B88" s="656"/>
      <c r="C88" s="681" t="s">
        <v>522</v>
      </c>
      <c r="D88" s="681" t="s">
        <v>557</v>
      </c>
      <c r="E88" s="682">
        <v>71</v>
      </c>
      <c r="F88" s="1126"/>
      <c r="G88" s="660">
        <f t="shared" si="0"/>
        <v>0</v>
      </c>
      <c r="I88" s="648"/>
      <c r="J88" s="648"/>
      <c r="K88" s="648"/>
      <c r="L88" s="648"/>
      <c r="M88" s="648"/>
      <c r="N88" s="648"/>
      <c r="O88" s="648"/>
      <c r="P88" s="648"/>
      <c r="Q88" s="648"/>
      <c r="R88" s="648"/>
      <c r="S88" s="648"/>
      <c r="T88" s="648"/>
    </row>
    <row r="89" spans="1:20" s="677" customFormat="1" ht="16.5">
      <c r="A89" s="638"/>
      <c r="B89" s="656"/>
      <c r="C89" s="662" t="s">
        <v>559</v>
      </c>
      <c r="D89" s="681" t="s">
        <v>557</v>
      </c>
      <c r="E89" s="682">
        <v>60</v>
      </c>
      <c r="F89" s="1126"/>
      <c r="G89" s="660">
        <f t="shared" si="0"/>
        <v>0</v>
      </c>
      <c r="I89" s="648"/>
      <c r="J89" s="619"/>
      <c r="K89" s="661"/>
      <c r="L89" s="648"/>
      <c r="M89" s="686"/>
      <c r="N89" s="648"/>
      <c r="O89" s="648"/>
      <c r="P89" s="648"/>
      <c r="Q89" s="648"/>
      <c r="R89" s="648"/>
      <c r="S89" s="648"/>
      <c r="T89" s="648"/>
    </row>
    <row r="90" spans="1:20" s="638" customFormat="1">
      <c r="B90" s="86"/>
      <c r="F90" s="1127"/>
      <c r="G90" s="636"/>
      <c r="I90" s="639"/>
      <c r="J90" s="639"/>
      <c r="K90" s="639"/>
      <c r="L90" s="639"/>
      <c r="M90" s="639"/>
      <c r="N90" s="639"/>
      <c r="O90" s="639"/>
      <c r="P90" s="639"/>
      <c r="Q90" s="639"/>
      <c r="R90" s="639"/>
      <c r="S90" s="639"/>
      <c r="T90" s="639"/>
    </row>
    <row r="91" spans="1:20" s="638" customFormat="1" ht="28.5">
      <c r="B91" s="86">
        <v>6</v>
      </c>
      <c r="C91" s="646" t="s">
        <v>560</v>
      </c>
      <c r="F91" s="1127"/>
      <c r="G91" s="636"/>
      <c r="I91" s="639"/>
      <c r="J91" s="639"/>
      <c r="K91" s="639"/>
      <c r="L91" s="639"/>
      <c r="M91" s="639"/>
      <c r="N91" s="639"/>
      <c r="O91" s="639"/>
      <c r="P91" s="639"/>
      <c r="Q91" s="639"/>
      <c r="R91" s="639"/>
      <c r="S91" s="639"/>
      <c r="T91" s="639"/>
    </row>
    <row r="92" spans="1:20" s="638" customFormat="1" ht="71.25">
      <c r="B92" s="656"/>
      <c r="C92" s="657" t="s">
        <v>561</v>
      </c>
      <c r="E92" s="687"/>
      <c r="F92" s="1131"/>
      <c r="G92" s="636"/>
      <c r="I92" s="639"/>
      <c r="J92" s="661"/>
      <c r="K92" s="688"/>
      <c r="L92" s="688"/>
      <c r="M92" s="688"/>
      <c r="N92" s="639"/>
      <c r="O92" s="639"/>
      <c r="P92" s="639"/>
      <c r="Q92" s="639"/>
      <c r="R92" s="639"/>
      <c r="S92" s="639"/>
      <c r="T92" s="639"/>
    </row>
    <row r="93" spans="1:20" s="638" customFormat="1" ht="57">
      <c r="B93" s="656"/>
      <c r="C93" s="646" t="s">
        <v>562</v>
      </c>
      <c r="F93" s="1127"/>
      <c r="G93" s="636"/>
      <c r="I93" s="639"/>
      <c r="J93" s="639"/>
      <c r="K93" s="639"/>
      <c r="L93" s="639"/>
      <c r="M93" s="639"/>
      <c r="N93" s="639"/>
      <c r="O93" s="639"/>
      <c r="P93" s="639"/>
      <c r="Q93" s="639"/>
      <c r="R93" s="639"/>
      <c r="S93" s="639"/>
      <c r="T93" s="639"/>
    </row>
    <row r="94" spans="1:20" s="638" customFormat="1" ht="28.5">
      <c r="B94" s="656"/>
      <c r="C94" s="646" t="s">
        <v>563</v>
      </c>
      <c r="F94" s="1127"/>
      <c r="G94" s="636"/>
      <c r="I94" s="639"/>
      <c r="J94" s="639"/>
      <c r="K94" s="639"/>
      <c r="L94" s="639"/>
      <c r="M94" s="639"/>
      <c r="N94" s="639"/>
      <c r="O94" s="639"/>
      <c r="P94" s="639"/>
      <c r="Q94" s="639"/>
      <c r="R94" s="639"/>
      <c r="S94" s="639"/>
      <c r="T94" s="639"/>
    </row>
    <row r="95" spans="1:20" s="677" customFormat="1" ht="42.75">
      <c r="A95" s="638"/>
      <c r="B95" s="656"/>
      <c r="C95" s="676" t="s">
        <v>564</v>
      </c>
      <c r="D95" s="638"/>
      <c r="E95" s="638"/>
      <c r="F95" s="1127"/>
      <c r="G95" s="636"/>
      <c r="I95" s="648"/>
      <c r="J95" s="648"/>
      <c r="K95" s="648"/>
      <c r="L95" s="648"/>
      <c r="M95" s="648"/>
      <c r="N95" s="648"/>
      <c r="O95" s="648"/>
      <c r="P95" s="648"/>
      <c r="Q95" s="648"/>
      <c r="R95" s="648"/>
      <c r="S95" s="648"/>
      <c r="T95" s="648"/>
    </row>
    <row r="96" spans="1:20" s="638" customFormat="1" ht="16.5">
      <c r="B96" s="656"/>
      <c r="C96" s="646" t="s">
        <v>565</v>
      </c>
      <c r="F96" s="1127"/>
      <c r="G96" s="636"/>
      <c r="I96" s="639"/>
      <c r="J96" s="639"/>
      <c r="K96" s="639"/>
      <c r="L96" s="639"/>
      <c r="M96" s="639"/>
      <c r="N96" s="639"/>
      <c r="O96" s="639"/>
      <c r="P96" s="639"/>
      <c r="Q96" s="639"/>
      <c r="R96" s="639"/>
      <c r="S96" s="639"/>
      <c r="T96" s="639"/>
    </row>
    <row r="97" spans="1:20" s="638" customFormat="1">
      <c r="B97" s="86"/>
      <c r="F97" s="1127"/>
      <c r="G97" s="636"/>
      <c r="I97" s="639"/>
      <c r="J97" s="639"/>
      <c r="K97" s="639"/>
      <c r="L97" s="689"/>
      <c r="M97" s="639"/>
      <c r="N97" s="639"/>
      <c r="O97" s="639"/>
      <c r="P97" s="639"/>
      <c r="Q97" s="639"/>
      <c r="R97" s="639"/>
      <c r="S97" s="639"/>
      <c r="T97" s="639"/>
    </row>
    <row r="98" spans="1:20" s="638" customFormat="1">
      <c r="B98" s="656"/>
      <c r="C98" s="658"/>
      <c r="D98" s="658"/>
      <c r="E98" s="659"/>
      <c r="F98" s="1126"/>
      <c r="G98" s="660"/>
      <c r="I98" s="639"/>
      <c r="J98" s="639"/>
      <c r="K98" s="639"/>
      <c r="L98" s="639"/>
      <c r="M98" s="639"/>
      <c r="N98" s="639"/>
      <c r="O98" s="639"/>
      <c r="P98" s="639"/>
      <c r="Q98" s="639"/>
      <c r="R98" s="639"/>
      <c r="S98" s="639"/>
      <c r="T98" s="639"/>
    </row>
    <row r="99" spans="1:20" s="638" customFormat="1" ht="16.5">
      <c r="B99" s="656"/>
      <c r="C99" s="658" t="s">
        <v>566</v>
      </c>
      <c r="D99" s="658" t="s">
        <v>536</v>
      </c>
      <c r="E99" s="659">
        <v>115</v>
      </c>
      <c r="F99" s="1126"/>
      <c r="G99" s="660">
        <f>E99*F99</f>
        <v>0</v>
      </c>
      <c r="I99" s="619"/>
      <c r="J99" s="683"/>
      <c r="K99" s="639"/>
      <c r="L99" s="639"/>
      <c r="M99" s="639"/>
      <c r="N99" s="639"/>
      <c r="O99" s="639"/>
      <c r="P99" s="639"/>
      <c r="Q99" s="639"/>
      <c r="R99" s="639"/>
      <c r="S99" s="639"/>
      <c r="T99" s="639"/>
    </row>
    <row r="100" spans="1:20" s="638" customFormat="1">
      <c r="B100" s="656"/>
      <c r="C100" s="658"/>
      <c r="D100" s="658"/>
      <c r="E100" s="659"/>
      <c r="F100" s="1126"/>
      <c r="G100" s="660">
        <f>E100*F100</f>
        <v>0</v>
      </c>
      <c r="I100" s="639"/>
      <c r="J100" s="639"/>
      <c r="K100" s="639"/>
      <c r="L100" s="639"/>
      <c r="M100" s="639"/>
      <c r="N100" s="639"/>
      <c r="O100" s="639"/>
      <c r="P100" s="639"/>
      <c r="Q100" s="639"/>
      <c r="R100" s="639"/>
      <c r="S100" s="639"/>
      <c r="T100" s="639"/>
    </row>
    <row r="101" spans="1:20" s="638" customFormat="1" ht="16.5">
      <c r="B101" s="656"/>
      <c r="C101" s="690" t="s">
        <v>567</v>
      </c>
      <c r="D101" s="658" t="s">
        <v>536</v>
      </c>
      <c r="E101" s="659">
        <v>10</v>
      </c>
      <c r="F101" s="1126"/>
      <c r="G101" s="660">
        <f>E101*F101</f>
        <v>0</v>
      </c>
      <c r="I101" s="661"/>
      <c r="J101" s="683"/>
      <c r="K101" s="639"/>
      <c r="L101" s="639"/>
      <c r="M101" s="639"/>
      <c r="N101" s="639"/>
      <c r="O101" s="639"/>
      <c r="P101" s="639"/>
      <c r="Q101" s="639"/>
      <c r="R101" s="639"/>
      <c r="S101" s="639"/>
      <c r="T101" s="639"/>
    </row>
    <row r="102" spans="1:20" s="638" customFormat="1" ht="16.5">
      <c r="B102" s="656"/>
      <c r="C102" s="658" t="s">
        <v>568</v>
      </c>
      <c r="D102" s="658" t="s">
        <v>536</v>
      </c>
      <c r="E102" s="659">
        <v>10</v>
      </c>
      <c r="F102" s="1126"/>
      <c r="G102" s="660">
        <f>E102*F102</f>
        <v>0</v>
      </c>
      <c r="I102" s="639"/>
      <c r="J102" s="639"/>
      <c r="K102" s="639"/>
      <c r="L102" s="639"/>
      <c r="M102" s="639"/>
      <c r="N102" s="639"/>
      <c r="O102" s="639"/>
      <c r="P102" s="639"/>
      <c r="Q102" s="639"/>
      <c r="R102" s="639"/>
      <c r="S102" s="639"/>
      <c r="T102" s="639"/>
    </row>
    <row r="103" spans="1:20" s="638" customFormat="1" ht="16.5">
      <c r="B103" s="656"/>
      <c r="C103" s="658" t="s">
        <v>569</v>
      </c>
      <c r="D103" s="658" t="s">
        <v>536</v>
      </c>
      <c r="E103" s="659">
        <v>8</v>
      </c>
      <c r="F103" s="1126"/>
      <c r="G103" s="660">
        <f>E103*F103</f>
        <v>0</v>
      </c>
      <c r="I103" s="639"/>
      <c r="J103" s="639"/>
      <c r="K103" s="691"/>
      <c r="L103" s="639"/>
      <c r="M103" s="580"/>
      <c r="N103" s="580"/>
      <c r="O103" s="639"/>
      <c r="P103" s="639"/>
      <c r="Q103" s="639"/>
      <c r="R103" s="639"/>
      <c r="S103" s="639"/>
      <c r="T103" s="639"/>
    </row>
    <row r="104" spans="1:20" s="638" customFormat="1">
      <c r="B104" s="86"/>
      <c r="F104" s="1127"/>
      <c r="G104" s="636"/>
      <c r="I104" s="639"/>
      <c r="J104" s="639"/>
      <c r="K104" s="639"/>
      <c r="L104" s="639"/>
      <c r="M104" s="639"/>
      <c r="N104" s="639"/>
      <c r="O104" s="639"/>
      <c r="P104" s="639"/>
      <c r="Q104" s="639"/>
      <c r="R104" s="639"/>
      <c r="S104" s="639"/>
      <c r="T104" s="639"/>
    </row>
    <row r="105" spans="1:20" s="638" customFormat="1" ht="28.5">
      <c r="B105" s="86">
        <v>7</v>
      </c>
      <c r="C105" s="646" t="s">
        <v>570</v>
      </c>
      <c r="F105" s="1127"/>
      <c r="G105" s="636"/>
      <c r="I105" s="639"/>
      <c r="J105" s="639"/>
      <c r="K105" s="639"/>
      <c r="L105" s="639"/>
      <c r="M105" s="639"/>
      <c r="N105" s="639"/>
      <c r="O105" s="639"/>
      <c r="P105" s="639"/>
      <c r="Q105" s="639"/>
      <c r="R105" s="639"/>
      <c r="S105" s="639"/>
      <c r="T105" s="639"/>
    </row>
    <row r="106" spans="1:20" s="638" customFormat="1" ht="57">
      <c r="B106" s="656"/>
      <c r="C106" s="646" t="s">
        <v>571</v>
      </c>
      <c r="F106" s="1127"/>
      <c r="G106" s="636"/>
      <c r="I106" s="639"/>
      <c r="J106" s="639"/>
      <c r="K106" s="639"/>
      <c r="L106" s="639"/>
      <c r="M106" s="639"/>
      <c r="N106" s="639"/>
      <c r="O106" s="639"/>
      <c r="P106" s="639"/>
      <c r="Q106" s="639"/>
      <c r="R106" s="639"/>
      <c r="S106" s="639"/>
      <c r="T106" s="639"/>
    </row>
    <row r="107" spans="1:20" s="638" customFormat="1" ht="71.25">
      <c r="B107" s="656"/>
      <c r="C107" s="646" t="s">
        <v>572</v>
      </c>
      <c r="F107" s="1127"/>
      <c r="G107" s="636"/>
      <c r="I107" s="639"/>
      <c r="J107" s="639"/>
      <c r="K107" s="639"/>
      <c r="L107" s="639"/>
      <c r="M107" s="639"/>
      <c r="N107" s="639"/>
      <c r="O107" s="639"/>
      <c r="P107" s="639"/>
      <c r="Q107" s="639"/>
      <c r="R107" s="639"/>
      <c r="S107" s="639"/>
      <c r="T107" s="639"/>
    </row>
    <row r="108" spans="1:20" s="638" customFormat="1" ht="99.75">
      <c r="B108" s="656"/>
      <c r="C108" s="646" t="s">
        <v>573</v>
      </c>
      <c r="F108" s="1127"/>
      <c r="G108" s="636"/>
      <c r="I108" s="639"/>
      <c r="J108" s="639"/>
      <c r="K108" s="639"/>
      <c r="L108" s="639"/>
      <c r="M108" s="639"/>
      <c r="N108" s="639"/>
      <c r="O108" s="639"/>
      <c r="P108" s="639"/>
      <c r="Q108" s="639"/>
      <c r="R108" s="639"/>
      <c r="S108" s="639"/>
      <c r="T108" s="639"/>
    </row>
    <row r="109" spans="1:20" s="638" customFormat="1" ht="42.75">
      <c r="B109" s="656"/>
      <c r="C109" s="646" t="s">
        <v>574</v>
      </c>
      <c r="F109" s="1127"/>
      <c r="G109" s="636"/>
      <c r="I109" s="639"/>
      <c r="J109" s="639"/>
      <c r="K109" s="639"/>
      <c r="L109" s="639"/>
      <c r="M109" s="639"/>
      <c r="N109" s="639"/>
      <c r="O109" s="639"/>
      <c r="P109" s="639"/>
      <c r="Q109" s="639"/>
      <c r="R109" s="639"/>
      <c r="S109" s="639"/>
      <c r="T109" s="639"/>
    </row>
    <row r="110" spans="1:20" s="677" customFormat="1" ht="42.75">
      <c r="A110" s="638"/>
      <c r="B110" s="656"/>
      <c r="C110" s="676" t="s">
        <v>575</v>
      </c>
      <c r="D110" s="638"/>
      <c r="E110" s="638"/>
      <c r="F110" s="1127"/>
      <c r="G110" s="636"/>
      <c r="I110" s="648"/>
      <c r="J110" s="648"/>
      <c r="K110" s="648"/>
      <c r="L110" s="648"/>
      <c r="M110" s="648"/>
      <c r="N110" s="648"/>
      <c r="O110" s="648"/>
      <c r="P110" s="648"/>
      <c r="Q110" s="648"/>
      <c r="R110" s="648"/>
      <c r="S110" s="648"/>
      <c r="T110" s="648"/>
    </row>
    <row r="111" spans="1:20" s="638" customFormat="1" ht="16.5">
      <c r="B111" s="656"/>
      <c r="C111" s="646" t="s">
        <v>576</v>
      </c>
      <c r="F111" s="1127"/>
      <c r="G111" s="636"/>
      <c r="I111" s="639"/>
      <c r="J111" s="639"/>
      <c r="K111" s="639"/>
      <c r="L111" s="639"/>
      <c r="M111" s="639"/>
      <c r="N111" s="639"/>
      <c r="O111" s="639"/>
      <c r="P111" s="639"/>
      <c r="Q111" s="639"/>
      <c r="R111" s="639"/>
      <c r="S111" s="639"/>
      <c r="T111" s="639"/>
    </row>
    <row r="112" spans="1:20" s="638" customFormat="1">
      <c r="B112" s="86"/>
      <c r="F112" s="1127"/>
      <c r="G112" s="636"/>
      <c r="I112" s="639"/>
      <c r="J112" s="639"/>
      <c r="K112" s="639"/>
      <c r="L112" s="639"/>
      <c r="M112" s="639"/>
      <c r="N112" s="639"/>
      <c r="O112" s="639"/>
      <c r="P112" s="639"/>
      <c r="Q112" s="639"/>
      <c r="R112" s="639"/>
      <c r="S112" s="639"/>
      <c r="T112" s="639"/>
    </row>
    <row r="113" spans="1:20" s="638" customFormat="1">
      <c r="B113" s="656"/>
      <c r="C113" s="658"/>
      <c r="D113" s="658"/>
      <c r="E113" s="692"/>
      <c r="F113" s="1126"/>
      <c r="G113" s="660"/>
      <c r="I113" s="639"/>
      <c r="J113" s="639"/>
      <c r="K113" s="639"/>
      <c r="L113" s="639"/>
      <c r="M113" s="639"/>
      <c r="N113" s="639"/>
      <c r="O113" s="639"/>
      <c r="P113" s="639"/>
      <c r="Q113" s="639"/>
      <c r="R113" s="639"/>
      <c r="S113" s="639"/>
      <c r="T113" s="639"/>
    </row>
    <row r="114" spans="1:20" s="638" customFormat="1" ht="16.5">
      <c r="B114" s="656"/>
      <c r="C114" s="658" t="s">
        <v>566</v>
      </c>
      <c r="D114" s="658" t="s">
        <v>536</v>
      </c>
      <c r="E114" s="659">
        <v>450</v>
      </c>
      <c r="F114" s="1126"/>
      <c r="G114" s="660">
        <f t="shared" ref="G114:G119" si="1">E114*F114</f>
        <v>0</v>
      </c>
      <c r="I114" s="619"/>
      <c r="J114" s="683"/>
      <c r="K114" s="693"/>
      <c r="L114" s="639"/>
      <c r="M114" s="639"/>
      <c r="N114" s="639"/>
      <c r="O114" s="639"/>
      <c r="P114" s="639"/>
      <c r="Q114" s="639"/>
      <c r="R114" s="639"/>
      <c r="S114" s="639"/>
      <c r="T114" s="639"/>
    </row>
    <row r="115" spans="1:20" s="638" customFormat="1">
      <c r="B115" s="656"/>
      <c r="C115" s="658"/>
      <c r="D115" s="658"/>
      <c r="E115" s="659"/>
      <c r="F115" s="1126"/>
      <c r="G115" s="660">
        <f t="shared" si="1"/>
        <v>0</v>
      </c>
      <c r="I115" s="639"/>
      <c r="J115" s="683"/>
      <c r="K115" s="639"/>
      <c r="L115" s="639"/>
      <c r="M115" s="639"/>
      <c r="N115" s="639"/>
      <c r="O115" s="639"/>
      <c r="P115" s="639"/>
      <c r="Q115" s="639"/>
      <c r="R115" s="639"/>
      <c r="S115" s="639"/>
      <c r="T115" s="639"/>
    </row>
    <row r="116" spans="1:20" s="638" customFormat="1" ht="16.5">
      <c r="B116" s="656"/>
      <c r="C116" s="690" t="s">
        <v>567</v>
      </c>
      <c r="D116" s="658" t="s">
        <v>536</v>
      </c>
      <c r="E116" s="659">
        <v>40</v>
      </c>
      <c r="F116" s="1126"/>
      <c r="G116" s="660">
        <f>E116*F116</f>
        <v>0</v>
      </c>
      <c r="I116" s="619"/>
      <c r="J116" s="683"/>
      <c r="K116" s="639"/>
      <c r="L116" s="639"/>
      <c r="M116" s="639"/>
      <c r="N116" s="639"/>
      <c r="O116" s="639"/>
      <c r="P116" s="639"/>
      <c r="Q116" s="639"/>
      <c r="R116" s="639"/>
      <c r="S116" s="639"/>
      <c r="T116" s="639"/>
    </row>
    <row r="117" spans="1:20" s="638" customFormat="1" ht="16.5">
      <c r="B117" s="656"/>
      <c r="C117" s="658" t="s">
        <v>568</v>
      </c>
      <c r="D117" s="658" t="s">
        <v>536</v>
      </c>
      <c r="E117" s="659">
        <v>50</v>
      </c>
      <c r="F117" s="1126"/>
      <c r="G117" s="660">
        <f t="shared" si="1"/>
        <v>0</v>
      </c>
      <c r="I117" s="639"/>
      <c r="J117" s="639"/>
      <c r="K117" s="639"/>
      <c r="L117" s="639"/>
      <c r="M117" s="639"/>
      <c r="N117" s="639"/>
      <c r="O117" s="639"/>
      <c r="P117" s="639"/>
      <c r="Q117" s="639"/>
      <c r="R117" s="639"/>
      <c r="S117" s="639"/>
      <c r="T117" s="639"/>
    </row>
    <row r="118" spans="1:20" s="638" customFormat="1" ht="16.5">
      <c r="B118" s="656"/>
      <c r="C118" s="658" t="s">
        <v>569</v>
      </c>
      <c r="D118" s="658" t="s">
        <v>536</v>
      </c>
      <c r="E118" s="659">
        <v>40</v>
      </c>
      <c r="F118" s="1126"/>
      <c r="G118" s="660">
        <f t="shared" si="1"/>
        <v>0</v>
      </c>
      <c r="I118" s="639"/>
      <c r="J118" s="639"/>
      <c r="K118" s="639"/>
      <c r="L118" s="639"/>
      <c r="M118" s="639"/>
      <c r="N118" s="639"/>
      <c r="O118" s="639"/>
      <c r="P118" s="639"/>
      <c r="Q118" s="639"/>
      <c r="R118" s="639"/>
      <c r="S118" s="580"/>
      <c r="T118" s="639"/>
    </row>
    <row r="119" spans="1:20" s="638" customFormat="1" ht="16.5">
      <c r="B119" s="656"/>
      <c r="C119" s="658" t="s">
        <v>577</v>
      </c>
      <c r="D119" s="658" t="s">
        <v>578</v>
      </c>
      <c r="E119" s="682">
        <v>66</v>
      </c>
      <c r="F119" s="1126"/>
      <c r="G119" s="660">
        <f t="shared" si="1"/>
        <v>0</v>
      </c>
      <c r="I119" s="639"/>
      <c r="J119" s="639"/>
      <c r="K119" s="694"/>
      <c r="L119" s="694"/>
      <c r="M119" s="695"/>
      <c r="N119" s="496"/>
      <c r="O119" s="694"/>
      <c r="P119" s="673"/>
      <c r="Q119" s="639"/>
      <c r="R119" s="639"/>
      <c r="S119" s="639"/>
      <c r="T119" s="639"/>
    </row>
    <row r="120" spans="1:20" s="696" customFormat="1" ht="16.5">
      <c r="A120" s="638"/>
      <c r="B120" s="656"/>
      <c r="C120" s="658" t="s">
        <v>548</v>
      </c>
      <c r="D120" s="658" t="s">
        <v>536</v>
      </c>
      <c r="E120" s="682">
        <v>160</v>
      </c>
      <c r="F120" s="1126"/>
      <c r="G120" s="660">
        <f>E120*F120</f>
        <v>0</v>
      </c>
      <c r="I120" s="639"/>
      <c r="J120" s="697"/>
      <c r="K120" s="580"/>
      <c r="L120" s="673"/>
      <c r="M120" s="639"/>
      <c r="N120" s="639"/>
      <c r="O120" s="639"/>
      <c r="P120" s="639"/>
      <c r="Q120" s="698"/>
      <c r="R120" s="673"/>
      <c r="S120" s="673"/>
      <c r="T120" s="639"/>
    </row>
    <row r="121" spans="1:20" s="638" customFormat="1">
      <c r="B121" s="86"/>
      <c r="F121" s="1127"/>
      <c r="G121" s="636"/>
      <c r="I121" s="639"/>
      <c r="J121" s="697"/>
      <c r="K121" s="580"/>
      <c r="L121" s="673"/>
      <c r="M121" s="639"/>
      <c r="N121" s="639"/>
      <c r="O121" s="639"/>
      <c r="P121" s="639"/>
      <c r="Q121" s="698"/>
      <c r="R121" s="673"/>
      <c r="S121" s="673"/>
      <c r="T121" s="639"/>
    </row>
    <row r="122" spans="1:20" s="638" customFormat="1" ht="28.5">
      <c r="B122" s="86">
        <v>8</v>
      </c>
      <c r="C122" s="646" t="s">
        <v>579</v>
      </c>
      <c r="F122" s="1127"/>
      <c r="G122" s="636"/>
      <c r="I122" s="639"/>
      <c r="J122" s="639"/>
      <c r="K122" s="639"/>
      <c r="L122" s="639"/>
      <c r="M122" s="639"/>
      <c r="N122" s="639"/>
      <c r="O122" s="639"/>
      <c r="P122" s="639"/>
      <c r="Q122" s="639"/>
      <c r="R122" s="639"/>
      <c r="S122" s="639"/>
      <c r="T122" s="639"/>
    </row>
    <row r="123" spans="1:20" s="638" customFormat="1" ht="71.25">
      <c r="B123" s="656"/>
      <c r="C123" s="657" t="s">
        <v>580</v>
      </c>
      <c r="F123" s="1127"/>
      <c r="G123" s="636"/>
      <c r="I123" s="639"/>
      <c r="J123" s="639"/>
      <c r="K123" s="639"/>
      <c r="L123" s="639"/>
      <c r="M123" s="639"/>
      <c r="N123" s="639"/>
      <c r="O123" s="639"/>
      <c r="P123" s="639"/>
      <c r="Q123" s="639"/>
      <c r="R123" s="639"/>
      <c r="S123" s="639"/>
      <c r="T123" s="639"/>
    </row>
    <row r="124" spans="1:20" s="638" customFormat="1" ht="42.75">
      <c r="B124" s="656"/>
      <c r="C124" s="646" t="s">
        <v>581</v>
      </c>
      <c r="F124" s="1127"/>
      <c r="G124" s="636"/>
      <c r="I124" s="639"/>
      <c r="J124" s="639"/>
      <c r="K124" s="639"/>
      <c r="L124" s="639"/>
      <c r="M124" s="639"/>
      <c r="N124" s="639"/>
      <c r="O124" s="639"/>
      <c r="P124" s="639"/>
      <c r="Q124" s="639"/>
      <c r="R124" s="639"/>
      <c r="S124" s="639"/>
      <c r="T124" s="639"/>
    </row>
    <row r="125" spans="1:20" s="638" customFormat="1" ht="60">
      <c r="B125" s="656"/>
      <c r="C125" s="646" t="s">
        <v>582</v>
      </c>
      <c r="F125" s="1127"/>
      <c r="G125" s="636"/>
      <c r="I125" s="639"/>
      <c r="J125" s="639"/>
      <c r="K125" s="639"/>
      <c r="L125" s="639"/>
      <c r="M125" s="639"/>
      <c r="N125" s="639"/>
      <c r="O125" s="639"/>
      <c r="P125" s="639"/>
      <c r="Q125" s="639"/>
      <c r="R125" s="639"/>
      <c r="S125" s="639"/>
      <c r="T125" s="639"/>
    </row>
    <row r="126" spans="1:20" s="638" customFormat="1" ht="28.5">
      <c r="B126" s="656"/>
      <c r="C126" s="646" t="s">
        <v>583</v>
      </c>
      <c r="F126" s="1127"/>
      <c r="G126" s="636"/>
      <c r="I126" s="639"/>
      <c r="J126" s="639"/>
      <c r="K126" s="639"/>
      <c r="L126" s="639"/>
      <c r="M126" s="639"/>
      <c r="N126" s="639"/>
      <c r="O126" s="639"/>
      <c r="P126" s="639"/>
      <c r="Q126" s="639"/>
      <c r="R126" s="639"/>
      <c r="S126" s="639"/>
      <c r="T126" s="639"/>
    </row>
    <row r="127" spans="1:20" s="638" customFormat="1" ht="16.5">
      <c r="B127" s="656"/>
      <c r="C127" s="646" t="s">
        <v>584</v>
      </c>
      <c r="F127" s="1127"/>
      <c r="G127" s="636"/>
      <c r="I127" s="639"/>
      <c r="J127" s="639"/>
      <c r="K127" s="639"/>
      <c r="L127" s="639"/>
      <c r="M127" s="639"/>
      <c r="N127" s="639"/>
      <c r="O127" s="639"/>
      <c r="P127" s="639"/>
      <c r="Q127" s="639"/>
      <c r="R127" s="639"/>
      <c r="S127" s="639"/>
      <c r="T127" s="639"/>
    </row>
    <row r="128" spans="1:20" s="638" customFormat="1">
      <c r="B128" s="86"/>
      <c r="F128" s="1127"/>
      <c r="G128" s="636"/>
      <c r="I128" s="639"/>
      <c r="J128" s="639"/>
      <c r="K128" s="639"/>
      <c r="L128" s="639"/>
      <c r="M128" s="639"/>
      <c r="N128" s="639"/>
      <c r="O128" s="639"/>
      <c r="P128" s="639"/>
      <c r="Q128" s="639"/>
      <c r="R128" s="639"/>
      <c r="S128" s="639"/>
      <c r="T128" s="639"/>
    </row>
    <row r="129" spans="1:20" s="638" customFormat="1">
      <c r="B129" s="656"/>
      <c r="C129" s="658"/>
      <c r="D129" s="658"/>
      <c r="E129" s="692"/>
      <c r="F129" s="1126"/>
      <c r="G129" s="660"/>
      <c r="I129" s="639"/>
      <c r="J129" s="639"/>
      <c r="K129" s="639"/>
      <c r="L129" s="639"/>
      <c r="M129" s="639"/>
      <c r="N129" s="639"/>
      <c r="O129" s="639"/>
      <c r="P129" s="639"/>
      <c r="Q129" s="639"/>
      <c r="R129" s="639"/>
      <c r="S129" s="639"/>
      <c r="T129" s="639"/>
    </row>
    <row r="130" spans="1:20" s="638" customFormat="1" ht="16.5">
      <c r="B130" s="656"/>
      <c r="C130" s="658" t="s">
        <v>518</v>
      </c>
      <c r="D130" s="658" t="s">
        <v>536</v>
      </c>
      <c r="E130" s="682">
        <v>590</v>
      </c>
      <c r="F130" s="1126"/>
      <c r="G130" s="660">
        <f t="shared" ref="G130:G134" si="2">E130*F130</f>
        <v>0</v>
      </c>
      <c r="I130" s="619"/>
      <c r="J130" s="683"/>
      <c r="K130" s="693"/>
      <c r="L130" s="639"/>
      <c r="M130" s="639"/>
      <c r="N130" s="639"/>
      <c r="O130" s="639"/>
      <c r="P130" s="639"/>
      <c r="Q130" s="639"/>
      <c r="R130" s="639"/>
      <c r="S130" s="639"/>
      <c r="T130" s="639"/>
    </row>
    <row r="131" spans="1:20" s="638" customFormat="1">
      <c r="B131" s="656"/>
      <c r="C131" s="658"/>
      <c r="D131" s="658"/>
      <c r="E131" s="682"/>
      <c r="F131" s="1126"/>
      <c r="G131" s="660">
        <f t="shared" si="2"/>
        <v>0</v>
      </c>
      <c r="I131" s="639"/>
      <c r="J131" s="683"/>
      <c r="K131" s="639"/>
      <c r="L131" s="639"/>
      <c r="M131" s="639"/>
      <c r="N131" s="639"/>
      <c r="O131" s="639"/>
      <c r="P131" s="639"/>
      <c r="Q131" s="639"/>
      <c r="R131" s="639"/>
      <c r="S131" s="639"/>
      <c r="T131" s="639"/>
    </row>
    <row r="132" spans="1:20" s="638" customFormat="1" ht="16.5">
      <c r="B132" s="656"/>
      <c r="C132" s="690" t="s">
        <v>558</v>
      </c>
      <c r="D132" s="658" t="s">
        <v>536</v>
      </c>
      <c r="E132" s="659">
        <v>60</v>
      </c>
      <c r="F132" s="1126"/>
      <c r="G132" s="660">
        <f>E132*F132</f>
        <v>0</v>
      </c>
      <c r="I132" s="619"/>
      <c r="J132" s="683"/>
      <c r="K132" s="639"/>
      <c r="L132" s="639"/>
      <c r="M132" s="639"/>
      <c r="N132" s="639"/>
      <c r="O132" s="639"/>
      <c r="P132" s="639"/>
      <c r="Q132" s="639"/>
      <c r="R132" s="639"/>
      <c r="S132" s="639"/>
      <c r="T132" s="639"/>
    </row>
    <row r="133" spans="1:20" s="638" customFormat="1" ht="16.5">
      <c r="B133" s="656"/>
      <c r="C133" s="658" t="s">
        <v>521</v>
      </c>
      <c r="D133" s="658" t="s">
        <v>536</v>
      </c>
      <c r="E133" s="682">
        <v>85</v>
      </c>
      <c r="F133" s="1126"/>
      <c r="G133" s="660">
        <f t="shared" si="2"/>
        <v>0</v>
      </c>
      <c r="I133" s="639"/>
      <c r="J133" s="639"/>
      <c r="K133" s="639"/>
      <c r="L133" s="639"/>
      <c r="M133" s="639"/>
      <c r="N133" s="639"/>
      <c r="O133" s="639"/>
      <c r="P133" s="639"/>
      <c r="Q133" s="639"/>
      <c r="R133" s="639"/>
      <c r="S133" s="639"/>
      <c r="T133" s="639"/>
    </row>
    <row r="134" spans="1:20" s="638" customFormat="1" ht="16.5">
      <c r="B134" s="656"/>
      <c r="C134" s="658" t="s">
        <v>522</v>
      </c>
      <c r="D134" s="658" t="s">
        <v>536</v>
      </c>
      <c r="E134" s="682">
        <v>78</v>
      </c>
      <c r="F134" s="1126"/>
      <c r="G134" s="660">
        <f t="shared" si="2"/>
        <v>0</v>
      </c>
      <c r="I134" s="639"/>
      <c r="J134" s="639"/>
      <c r="K134" s="639"/>
      <c r="L134" s="639"/>
      <c r="M134" s="639"/>
      <c r="N134" s="639"/>
      <c r="O134" s="639"/>
      <c r="P134" s="639"/>
      <c r="Q134" s="639"/>
      <c r="R134" s="639"/>
      <c r="S134" s="580"/>
      <c r="T134" s="639"/>
    </row>
    <row r="135" spans="1:20" s="638" customFormat="1">
      <c r="B135" s="656"/>
      <c r="C135" s="633"/>
      <c r="D135" s="633"/>
      <c r="E135" s="699"/>
      <c r="F135" s="1128"/>
      <c r="G135" s="664"/>
      <c r="I135" s="639"/>
      <c r="J135" s="639"/>
      <c r="K135" s="639"/>
      <c r="L135" s="639"/>
      <c r="M135" s="639"/>
      <c r="N135" s="639"/>
      <c r="O135" s="639"/>
      <c r="P135" s="639"/>
      <c r="Q135" s="639"/>
      <c r="R135" s="639"/>
      <c r="S135" s="580"/>
      <c r="T135" s="639"/>
    </row>
    <row r="136" spans="1:20" s="89" customFormat="1" ht="42.75">
      <c r="A136" s="700"/>
      <c r="B136" s="700">
        <v>9</v>
      </c>
      <c r="C136" s="701" t="s">
        <v>585</v>
      </c>
      <c r="D136" s="702"/>
      <c r="F136" s="1132"/>
      <c r="I136" s="95"/>
      <c r="J136" s="95"/>
      <c r="K136" s="95"/>
      <c r="L136" s="95"/>
      <c r="M136" s="95"/>
      <c r="N136" s="95"/>
      <c r="O136" s="95"/>
      <c r="P136" s="95"/>
      <c r="Q136" s="95"/>
      <c r="R136" s="95"/>
      <c r="S136" s="95"/>
      <c r="T136" s="95"/>
    </row>
    <row r="137" spans="1:20" s="703" customFormat="1" ht="57">
      <c r="B137" s="704"/>
      <c r="C137" s="701" t="s">
        <v>586</v>
      </c>
      <c r="D137" s="702"/>
      <c r="F137" s="1133"/>
      <c r="I137" s="95"/>
      <c r="J137" s="95"/>
      <c r="K137" s="95"/>
      <c r="L137" s="95"/>
      <c r="M137" s="95"/>
      <c r="N137" s="95"/>
      <c r="O137" s="95"/>
      <c r="P137" s="95"/>
      <c r="Q137" s="95"/>
      <c r="R137" s="95"/>
      <c r="S137" s="95"/>
      <c r="T137" s="95"/>
    </row>
    <row r="138" spans="1:20" s="703" customFormat="1" ht="42.75">
      <c r="B138" s="704"/>
      <c r="C138" s="701" t="s">
        <v>587</v>
      </c>
      <c r="D138" s="702"/>
      <c r="F138" s="1133"/>
      <c r="I138" s="95"/>
      <c r="J138" s="95"/>
      <c r="K138" s="95"/>
      <c r="L138" s="95"/>
      <c r="M138" s="95"/>
      <c r="N138" s="95"/>
      <c r="O138" s="95"/>
      <c r="P138" s="95"/>
      <c r="Q138" s="95"/>
      <c r="R138" s="95"/>
      <c r="S138" s="95"/>
      <c r="T138" s="95"/>
    </row>
    <row r="139" spans="1:20" s="703" customFormat="1" ht="42.75">
      <c r="B139" s="704"/>
      <c r="C139" s="701" t="s">
        <v>445</v>
      </c>
      <c r="D139" s="702"/>
      <c r="F139" s="1133"/>
      <c r="I139" s="95"/>
      <c r="J139" s="95"/>
      <c r="K139" s="95"/>
      <c r="L139" s="95"/>
      <c r="M139" s="95"/>
      <c r="N139" s="95"/>
      <c r="O139" s="95"/>
      <c r="P139" s="95"/>
      <c r="Q139" s="95"/>
      <c r="R139" s="95"/>
      <c r="S139" s="95"/>
      <c r="T139" s="95"/>
    </row>
    <row r="140" spans="1:20" s="703" customFormat="1" ht="16.5">
      <c r="B140" s="704"/>
      <c r="C140" s="701" t="s">
        <v>588</v>
      </c>
      <c r="D140" s="702"/>
      <c r="F140" s="1133"/>
      <c r="I140" s="95"/>
      <c r="J140" s="95"/>
      <c r="K140" s="95"/>
      <c r="L140" s="95"/>
      <c r="M140" s="95"/>
      <c r="N140" s="95"/>
      <c r="O140" s="95"/>
      <c r="P140" s="95"/>
      <c r="Q140" s="95"/>
      <c r="R140" s="95"/>
      <c r="S140" s="95"/>
      <c r="T140" s="95"/>
    </row>
    <row r="141" spans="1:20" s="703" customFormat="1" ht="16.5">
      <c r="B141" s="704"/>
      <c r="C141" s="705"/>
      <c r="D141" s="706" t="s">
        <v>536</v>
      </c>
      <c r="E141" s="707">
        <v>813</v>
      </c>
      <c r="F141" s="1134"/>
      <c r="G141" s="708">
        <f>E141*F141</f>
        <v>0</v>
      </c>
      <c r="I141" s="95"/>
      <c r="J141" s="95"/>
      <c r="K141" s="95"/>
      <c r="L141" s="95"/>
      <c r="M141" s="95"/>
      <c r="N141" s="95"/>
      <c r="O141" s="95"/>
      <c r="P141" s="95"/>
      <c r="Q141" s="95"/>
      <c r="R141" s="95"/>
      <c r="S141" s="95"/>
      <c r="T141" s="95"/>
    </row>
    <row r="142" spans="1:20" s="638" customFormat="1">
      <c r="B142" s="656"/>
      <c r="C142" s="633"/>
      <c r="D142" s="633"/>
      <c r="E142" s="699"/>
      <c r="F142" s="1128"/>
      <c r="G142" s="664"/>
      <c r="I142" s="639"/>
      <c r="J142" s="639"/>
      <c r="K142" s="639"/>
      <c r="L142" s="639"/>
      <c r="M142" s="639"/>
      <c r="N142" s="639"/>
      <c r="O142" s="639"/>
      <c r="P142" s="639"/>
      <c r="Q142" s="639"/>
      <c r="R142" s="639"/>
      <c r="S142" s="580"/>
      <c r="T142" s="639"/>
    </row>
    <row r="143" spans="1:20" s="638" customFormat="1" ht="15">
      <c r="B143" s="675">
        <v>10</v>
      </c>
      <c r="C143" s="676" t="s">
        <v>589</v>
      </c>
      <c r="F143" s="1127"/>
      <c r="G143" s="636"/>
      <c r="I143" s="639"/>
      <c r="J143" s="709"/>
      <c r="K143" s="693"/>
      <c r="L143" s="693"/>
      <c r="M143" s="693"/>
      <c r="N143" s="693"/>
      <c r="O143" s="639"/>
      <c r="P143" s="639"/>
      <c r="Q143" s="639"/>
      <c r="R143" s="639"/>
      <c r="S143" s="639"/>
      <c r="T143" s="639"/>
    </row>
    <row r="144" spans="1:20" s="638" customFormat="1" ht="71.25">
      <c r="B144" s="656"/>
      <c r="C144" s="676" t="s">
        <v>590</v>
      </c>
      <c r="F144" s="1127"/>
      <c r="G144" s="636"/>
      <c r="I144" s="639"/>
      <c r="J144" s="639"/>
      <c r="K144" s="639"/>
      <c r="L144" s="639"/>
      <c r="M144" s="639"/>
      <c r="N144" s="639"/>
      <c r="O144" s="639"/>
      <c r="P144" s="639"/>
      <c r="Q144" s="639"/>
      <c r="R144" s="639"/>
      <c r="S144" s="639"/>
      <c r="T144" s="639"/>
    </row>
    <row r="145" spans="2:20" s="638" customFormat="1" ht="28.5">
      <c r="B145" s="656"/>
      <c r="C145" s="676" t="s">
        <v>591</v>
      </c>
      <c r="F145" s="1127"/>
      <c r="G145" s="636"/>
      <c r="I145" s="639"/>
      <c r="J145" s="639"/>
      <c r="K145" s="710"/>
      <c r="L145" s="639"/>
      <c r="M145" s="639"/>
      <c r="N145" s="639"/>
      <c r="O145" s="639"/>
      <c r="P145" s="639"/>
      <c r="Q145" s="639"/>
      <c r="R145" s="639"/>
      <c r="S145" s="639"/>
      <c r="T145" s="639"/>
    </row>
    <row r="146" spans="2:20" s="638" customFormat="1" ht="16.5">
      <c r="B146" s="656"/>
      <c r="C146" s="676" t="s">
        <v>592</v>
      </c>
      <c r="F146" s="1127"/>
      <c r="G146" s="636"/>
      <c r="I146" s="639"/>
      <c r="J146" s="639"/>
      <c r="K146" s="710"/>
      <c r="L146" s="639"/>
      <c r="M146" s="639"/>
      <c r="N146" s="639"/>
      <c r="O146" s="639"/>
      <c r="P146" s="639"/>
      <c r="Q146" s="639"/>
      <c r="R146" s="639"/>
      <c r="S146" s="639"/>
      <c r="T146" s="639"/>
    </row>
    <row r="147" spans="2:20" s="638" customFormat="1">
      <c r="B147" s="675"/>
      <c r="F147" s="1127"/>
      <c r="G147" s="636"/>
      <c r="I147" s="630"/>
      <c r="J147" s="639"/>
      <c r="K147" s="711"/>
      <c r="L147" s="712"/>
      <c r="M147" s="630"/>
      <c r="N147" s="639"/>
      <c r="O147" s="639"/>
      <c r="P147" s="639"/>
      <c r="Q147" s="639"/>
      <c r="R147" s="639"/>
      <c r="S147" s="639"/>
      <c r="T147" s="639"/>
    </row>
    <row r="148" spans="2:20" s="638" customFormat="1">
      <c r="B148" s="656"/>
      <c r="C148" s="681"/>
      <c r="D148" s="681"/>
      <c r="E148" s="692"/>
      <c r="F148" s="1135"/>
      <c r="G148" s="660"/>
      <c r="I148" s="639"/>
      <c r="J148" s="639"/>
      <c r="K148" s="713"/>
      <c r="L148" s="714"/>
      <c r="M148" s="714"/>
      <c r="N148" s="639"/>
      <c r="O148" s="639"/>
      <c r="P148" s="639"/>
      <c r="Q148" s="639"/>
      <c r="R148" s="639"/>
      <c r="S148" s="639"/>
      <c r="T148" s="639"/>
    </row>
    <row r="149" spans="2:20" s="638" customFormat="1" ht="16.5">
      <c r="B149" s="656"/>
      <c r="C149" s="681" t="s">
        <v>518</v>
      </c>
      <c r="D149" s="681" t="s">
        <v>593</v>
      </c>
      <c r="E149" s="682">
        <v>710</v>
      </c>
      <c r="F149" s="1126"/>
      <c r="G149" s="660">
        <f t="shared" ref="G149:G154" si="3">E149*F149</f>
        <v>0</v>
      </c>
      <c r="I149" s="619"/>
      <c r="J149" s="639"/>
      <c r="K149" s="715"/>
      <c r="L149" s="716"/>
      <c r="M149" s="714"/>
      <c r="N149" s="639"/>
      <c r="O149" s="639"/>
      <c r="P149" s="639"/>
      <c r="Q149" s="639"/>
      <c r="R149" s="639"/>
      <c r="S149" s="639"/>
      <c r="T149" s="639"/>
    </row>
    <row r="150" spans="2:20" s="638" customFormat="1">
      <c r="B150" s="656"/>
      <c r="C150" s="681"/>
      <c r="D150" s="681"/>
      <c r="E150" s="682"/>
      <c r="F150" s="1135"/>
      <c r="G150" s="660">
        <f t="shared" si="3"/>
        <v>0</v>
      </c>
      <c r="I150" s="661"/>
      <c r="J150" s="639"/>
      <c r="K150" s="715"/>
      <c r="L150" s="716"/>
      <c r="M150" s="714"/>
      <c r="N150" s="639"/>
      <c r="O150" s="639"/>
      <c r="P150" s="639"/>
      <c r="Q150" s="639"/>
      <c r="R150" s="639"/>
      <c r="S150" s="639"/>
      <c r="T150" s="639"/>
    </row>
    <row r="151" spans="2:20" s="638" customFormat="1" ht="16.5">
      <c r="B151" s="656"/>
      <c r="C151" s="685" t="s">
        <v>558</v>
      </c>
      <c r="D151" s="681" t="s">
        <v>593</v>
      </c>
      <c r="E151" s="682">
        <v>50</v>
      </c>
      <c r="F151" s="1126"/>
      <c r="G151" s="660">
        <f>E151*F151</f>
        <v>0</v>
      </c>
      <c r="I151" s="619"/>
      <c r="J151" s="639"/>
      <c r="K151" s="715"/>
      <c r="L151" s="716"/>
      <c r="M151" s="714"/>
      <c r="N151" s="639"/>
      <c r="O151" s="639"/>
      <c r="P151" s="639"/>
      <c r="Q151" s="639"/>
      <c r="R151" s="639"/>
      <c r="S151" s="639"/>
      <c r="T151" s="639"/>
    </row>
    <row r="152" spans="2:20" s="638" customFormat="1" ht="16.5">
      <c r="B152" s="656"/>
      <c r="C152" s="681" t="s">
        <v>521</v>
      </c>
      <c r="D152" s="681" t="s">
        <v>593</v>
      </c>
      <c r="E152" s="682">
        <v>30</v>
      </c>
      <c r="F152" s="1126"/>
      <c r="G152" s="660">
        <f t="shared" si="3"/>
        <v>0</v>
      </c>
      <c r="I152" s="619"/>
      <c r="J152" s="639"/>
      <c r="K152" s="715"/>
      <c r="L152" s="716"/>
      <c r="M152" s="714"/>
      <c r="N152" s="639"/>
      <c r="O152" s="639"/>
      <c r="P152" s="639"/>
      <c r="Q152" s="639"/>
      <c r="R152" s="639"/>
      <c r="S152" s="639"/>
      <c r="T152" s="639"/>
    </row>
    <row r="153" spans="2:20" s="638" customFormat="1" ht="16.5">
      <c r="B153" s="656"/>
      <c r="C153" s="681" t="s">
        <v>522</v>
      </c>
      <c r="D153" s="681" t="s">
        <v>593</v>
      </c>
      <c r="E153" s="682">
        <v>27</v>
      </c>
      <c r="F153" s="1126"/>
      <c r="G153" s="660">
        <f>E153*F153</f>
        <v>0</v>
      </c>
      <c r="I153" s="619"/>
      <c r="J153" s="639"/>
      <c r="K153" s="715"/>
      <c r="L153" s="716"/>
      <c r="M153" s="714"/>
      <c r="N153" s="639"/>
      <c r="O153" s="639"/>
      <c r="P153" s="639"/>
      <c r="Q153" s="639"/>
      <c r="R153" s="639"/>
      <c r="S153" s="639"/>
      <c r="T153" s="639"/>
    </row>
    <row r="154" spans="2:20" s="638" customFormat="1" ht="16.5">
      <c r="B154" s="656"/>
      <c r="C154" s="681" t="s">
        <v>548</v>
      </c>
      <c r="D154" s="681" t="s">
        <v>593</v>
      </c>
      <c r="E154" s="682">
        <v>170</v>
      </c>
      <c r="F154" s="1126"/>
      <c r="G154" s="660">
        <f t="shared" si="3"/>
        <v>0</v>
      </c>
      <c r="I154" s="619"/>
      <c r="J154" s="639"/>
      <c r="K154" s="715"/>
      <c r="L154" s="716"/>
      <c r="M154" s="714"/>
      <c r="N154" s="639"/>
      <c r="O154" s="639"/>
      <c r="P154" s="639"/>
      <c r="Q154" s="639"/>
      <c r="R154" s="639"/>
      <c r="S154" s="639"/>
      <c r="T154" s="639"/>
    </row>
    <row r="155" spans="2:20" s="638" customFormat="1">
      <c r="B155" s="656"/>
      <c r="C155" s="633"/>
      <c r="D155" s="633"/>
      <c r="E155" s="699"/>
      <c r="F155" s="1128"/>
      <c r="G155" s="664"/>
      <c r="I155" s="619"/>
      <c r="J155" s="639"/>
      <c r="K155" s="713"/>
      <c r="L155" s="639"/>
      <c r="M155" s="639"/>
      <c r="N155" s="639"/>
      <c r="O155" s="639"/>
      <c r="P155" s="639"/>
      <c r="Q155" s="639"/>
      <c r="R155" s="639"/>
      <c r="S155" s="639"/>
      <c r="T155" s="639"/>
    </row>
    <row r="156" spans="2:20" s="638" customFormat="1">
      <c r="B156" s="86"/>
      <c r="F156" s="1127"/>
      <c r="G156" s="636"/>
      <c r="I156" s="639"/>
      <c r="J156" s="639"/>
      <c r="K156" s="639"/>
      <c r="L156" s="639"/>
      <c r="M156" s="639"/>
      <c r="N156" s="639"/>
      <c r="O156" s="639"/>
      <c r="P156" s="639"/>
      <c r="Q156" s="639"/>
      <c r="R156" s="639"/>
      <c r="S156" s="639"/>
      <c r="T156" s="639"/>
    </row>
    <row r="157" spans="2:20" s="638" customFormat="1" ht="15">
      <c r="B157" s="666" t="s">
        <v>527</v>
      </c>
      <c r="C157" s="717" t="s">
        <v>594</v>
      </c>
      <c r="D157" s="668"/>
      <c r="E157" s="718"/>
      <c r="F157" s="1129"/>
      <c r="G157" s="719">
        <f>SUM(G50:G154)</f>
        <v>0</v>
      </c>
      <c r="I157" s="639"/>
      <c r="J157" s="639"/>
      <c r="K157" s="639"/>
      <c r="L157" s="639"/>
      <c r="M157" s="639"/>
      <c r="N157" s="639"/>
      <c r="O157" s="639"/>
      <c r="P157" s="639"/>
      <c r="Q157" s="639"/>
      <c r="R157" s="639"/>
      <c r="S157" s="639"/>
      <c r="T157" s="639"/>
    </row>
    <row r="158" spans="2:20" s="638" customFormat="1" ht="15">
      <c r="B158" s="670"/>
      <c r="F158" s="1127"/>
      <c r="G158" s="636"/>
      <c r="I158" s="639"/>
      <c r="J158" s="639"/>
      <c r="K158" s="639"/>
      <c r="L158" s="639"/>
      <c r="M158" s="639"/>
      <c r="N158" s="639"/>
      <c r="O158" s="639"/>
      <c r="P158" s="639"/>
      <c r="Q158" s="639"/>
      <c r="R158" s="639"/>
      <c r="S158" s="639"/>
      <c r="T158" s="639"/>
    </row>
    <row r="159" spans="2:20" s="638" customFormat="1">
      <c r="B159" s="86"/>
      <c r="F159" s="1127"/>
      <c r="G159" s="636"/>
      <c r="I159" s="639"/>
      <c r="J159" s="639"/>
      <c r="K159" s="639"/>
      <c r="L159" s="639"/>
      <c r="M159" s="639"/>
      <c r="N159" s="639"/>
      <c r="O159" s="639"/>
      <c r="P159" s="639"/>
      <c r="Q159" s="639"/>
      <c r="R159" s="639"/>
      <c r="S159" s="639"/>
      <c r="T159" s="639"/>
    </row>
    <row r="160" spans="2:20" s="638" customFormat="1">
      <c r="B160" s="86"/>
      <c r="F160" s="1127"/>
      <c r="G160" s="636"/>
      <c r="I160" s="639"/>
      <c r="J160" s="639"/>
      <c r="K160" s="639"/>
      <c r="L160" s="639"/>
      <c r="M160" s="639"/>
      <c r="N160" s="639"/>
      <c r="O160" s="639"/>
      <c r="P160" s="639"/>
      <c r="Q160" s="639"/>
      <c r="R160" s="639"/>
      <c r="S160" s="639"/>
      <c r="T160" s="639"/>
    </row>
    <row r="161" spans="1:20" s="638" customFormat="1" ht="42.75">
      <c r="B161" s="650" t="s">
        <v>595</v>
      </c>
      <c r="C161" s="650" t="s">
        <v>596</v>
      </c>
      <c r="D161" s="652" t="s">
        <v>237</v>
      </c>
      <c r="E161" s="653" t="s">
        <v>304</v>
      </c>
      <c r="F161" s="1130" t="s">
        <v>306</v>
      </c>
      <c r="G161" s="655" t="s">
        <v>512</v>
      </c>
      <c r="I161" s="639"/>
      <c r="J161" s="639"/>
      <c r="K161" s="639"/>
      <c r="L161" s="639"/>
      <c r="M161" s="639"/>
      <c r="N161" s="639"/>
      <c r="O161" s="639"/>
      <c r="P161" s="639"/>
      <c r="Q161" s="639"/>
      <c r="R161" s="639"/>
      <c r="S161" s="639"/>
      <c r="T161" s="639"/>
    </row>
    <row r="162" spans="1:20" s="638" customFormat="1">
      <c r="B162" s="86"/>
      <c r="F162" s="1127"/>
      <c r="G162" s="636"/>
      <c r="I162" s="639"/>
      <c r="J162" s="639"/>
      <c r="K162" s="639"/>
      <c r="L162" s="639"/>
      <c r="M162" s="639"/>
      <c r="N162" s="639"/>
      <c r="O162" s="639"/>
      <c r="P162" s="639"/>
      <c r="Q162" s="639"/>
      <c r="R162" s="639"/>
      <c r="S162" s="639"/>
      <c r="T162" s="639"/>
    </row>
    <row r="163" spans="1:20" s="638" customFormat="1" ht="15">
      <c r="B163" s="86">
        <v>1</v>
      </c>
      <c r="C163" s="678" t="s">
        <v>597</v>
      </c>
      <c r="D163" s="639"/>
      <c r="E163" s="720"/>
      <c r="F163" s="1136"/>
      <c r="I163" s="639"/>
      <c r="J163" s="639"/>
      <c r="K163" s="639"/>
      <c r="L163" s="639"/>
      <c r="M163" s="639"/>
      <c r="N163" s="639"/>
      <c r="O163" s="639"/>
      <c r="P163" s="639"/>
      <c r="Q163" s="639"/>
      <c r="R163" s="639"/>
      <c r="S163" s="639"/>
      <c r="T163" s="639"/>
    </row>
    <row r="164" spans="1:20" s="638" customFormat="1" ht="86.25">
      <c r="B164" s="656"/>
      <c r="C164" s="646" t="s">
        <v>598</v>
      </c>
      <c r="F164" s="1136"/>
      <c r="G164" s="720"/>
      <c r="I164" s="639"/>
      <c r="J164" s="639"/>
      <c r="K164" s="639"/>
      <c r="L164" s="639"/>
      <c r="M164" s="639"/>
      <c r="N164" s="639"/>
      <c r="O164" s="639"/>
      <c r="P164" s="639"/>
      <c r="Q164" s="639"/>
      <c r="R164" s="639"/>
      <c r="S164" s="639"/>
      <c r="T164" s="639"/>
    </row>
    <row r="165" spans="1:20" s="638" customFormat="1" ht="57">
      <c r="B165" s="656"/>
      <c r="C165" s="646" t="s">
        <v>599</v>
      </c>
      <c r="F165" s="1127"/>
      <c r="G165" s="636"/>
      <c r="H165" s="639"/>
      <c r="I165" s="639"/>
      <c r="J165" s="639"/>
      <c r="K165" s="639"/>
      <c r="L165" s="639"/>
      <c r="M165" s="639"/>
      <c r="N165" s="639"/>
      <c r="O165" s="639"/>
      <c r="P165" s="639"/>
      <c r="Q165" s="639"/>
      <c r="R165" s="639"/>
      <c r="S165" s="639"/>
      <c r="T165" s="639"/>
    </row>
    <row r="166" spans="1:20" s="638" customFormat="1">
      <c r="B166" s="656"/>
      <c r="C166" s="646" t="s">
        <v>600</v>
      </c>
      <c r="F166" s="1127"/>
      <c r="G166" s="636"/>
      <c r="H166" s="639"/>
      <c r="I166" s="639"/>
      <c r="J166" s="639"/>
      <c r="K166" s="639"/>
      <c r="L166" s="639"/>
      <c r="M166" s="639"/>
      <c r="N166" s="639"/>
      <c r="O166" s="639"/>
      <c r="P166" s="639"/>
      <c r="Q166" s="639"/>
      <c r="R166" s="639"/>
      <c r="S166" s="639"/>
      <c r="T166" s="639"/>
    </row>
    <row r="167" spans="1:20" s="638" customFormat="1">
      <c r="B167" s="656"/>
      <c r="C167" s="646"/>
      <c r="F167" s="1127"/>
      <c r="G167" s="636"/>
      <c r="I167" s="639"/>
      <c r="J167" s="639"/>
      <c r="K167" s="639"/>
      <c r="L167" s="639"/>
      <c r="M167" s="639"/>
      <c r="N167" s="639"/>
      <c r="O167" s="639"/>
      <c r="P167" s="639"/>
      <c r="Q167" s="639"/>
      <c r="R167" s="639"/>
      <c r="S167" s="639"/>
      <c r="T167" s="639"/>
    </row>
    <row r="168" spans="1:20" s="638" customFormat="1">
      <c r="B168" s="656"/>
      <c r="C168" s="681" t="s">
        <v>601</v>
      </c>
      <c r="D168" s="658" t="s">
        <v>302</v>
      </c>
      <c r="E168" s="682">
        <v>9</v>
      </c>
      <c r="F168" s="1126"/>
      <c r="G168" s="660">
        <f>E168*F168</f>
        <v>0</v>
      </c>
      <c r="H168" s="639"/>
      <c r="I168" s="639"/>
      <c r="J168" s="639"/>
      <c r="K168" s="639"/>
      <c r="L168" s="639"/>
      <c r="M168" s="639"/>
      <c r="N168" s="639"/>
      <c r="O168" s="639"/>
      <c r="P168" s="639"/>
      <c r="Q168" s="639"/>
      <c r="R168" s="639"/>
      <c r="S168" s="639"/>
      <c r="T168" s="639"/>
    </row>
    <row r="169" spans="1:20" s="638" customFormat="1">
      <c r="B169" s="656"/>
      <c r="C169" s="639"/>
      <c r="D169" s="633"/>
      <c r="E169" s="699"/>
      <c r="F169" s="1128"/>
      <c r="G169" s="664"/>
      <c r="H169" s="639"/>
      <c r="I169" s="639"/>
      <c r="J169" s="639"/>
      <c r="K169" s="639"/>
      <c r="L169" s="639"/>
      <c r="M169" s="639"/>
      <c r="N169" s="639"/>
      <c r="O169" s="639"/>
      <c r="P169" s="639"/>
      <c r="Q169" s="639"/>
      <c r="R169" s="639"/>
      <c r="S169" s="639"/>
      <c r="T169" s="639"/>
    </row>
    <row r="170" spans="1:20" s="724" customFormat="1" ht="15">
      <c r="A170" s="721"/>
      <c r="B170" s="722" t="s">
        <v>602</v>
      </c>
      <c r="C170" s="678" t="s">
        <v>603</v>
      </c>
      <c r="D170" s="723"/>
      <c r="E170" s="720"/>
      <c r="F170" s="1136"/>
      <c r="G170" s="664"/>
      <c r="I170" s="725"/>
      <c r="J170" s="725"/>
      <c r="K170" s="725"/>
      <c r="L170" s="725"/>
      <c r="M170" s="725"/>
      <c r="N170" s="725"/>
      <c r="O170" s="725"/>
      <c r="P170" s="725"/>
      <c r="Q170" s="725"/>
      <c r="R170" s="725"/>
      <c r="S170" s="725"/>
      <c r="T170" s="725"/>
    </row>
    <row r="171" spans="1:20" s="724" customFormat="1" ht="100.5">
      <c r="A171" s="726"/>
      <c r="B171" s="86"/>
      <c r="C171" s="657" t="s">
        <v>604</v>
      </c>
      <c r="D171" s="723"/>
      <c r="F171" s="1137"/>
      <c r="I171" s="725"/>
      <c r="J171" s="725"/>
      <c r="K171" s="725"/>
      <c r="L171" s="725"/>
      <c r="M171" s="725"/>
      <c r="N171" s="725"/>
      <c r="O171" s="725"/>
      <c r="P171" s="725"/>
      <c r="Q171" s="725"/>
      <c r="R171" s="725"/>
      <c r="S171" s="725"/>
      <c r="T171" s="725"/>
    </row>
    <row r="172" spans="1:20" s="724" customFormat="1" ht="57.75">
      <c r="A172" s="726"/>
      <c r="B172" s="727"/>
      <c r="C172" s="646" t="s">
        <v>605</v>
      </c>
      <c r="D172" s="728"/>
      <c r="F172" s="1137"/>
      <c r="I172" s="725"/>
      <c r="J172" s="729"/>
      <c r="K172" s="644"/>
      <c r="L172" s="664"/>
      <c r="M172" s="725"/>
      <c r="N172" s="725"/>
      <c r="O172" s="725"/>
      <c r="P172" s="725"/>
      <c r="Q172" s="725"/>
      <c r="R172" s="725"/>
      <c r="S172" s="725"/>
      <c r="T172" s="725"/>
    </row>
    <row r="173" spans="1:20" s="724" customFormat="1" ht="57">
      <c r="A173" s="726"/>
      <c r="B173" s="727"/>
      <c r="C173" s="646" t="s">
        <v>606</v>
      </c>
      <c r="D173" s="728"/>
      <c r="E173" s="728"/>
      <c r="F173" s="1127"/>
      <c r="G173" s="636"/>
      <c r="H173" s="725"/>
      <c r="I173" s="725"/>
      <c r="J173" s="725"/>
      <c r="K173" s="725"/>
      <c r="L173" s="725"/>
      <c r="M173" s="725"/>
      <c r="N173" s="725"/>
      <c r="O173" s="725"/>
      <c r="P173" s="725"/>
      <c r="Q173" s="725"/>
      <c r="R173" s="725"/>
      <c r="S173" s="725"/>
      <c r="T173" s="725"/>
    </row>
    <row r="174" spans="1:20" s="724" customFormat="1">
      <c r="A174" s="726"/>
      <c r="B174" s="727"/>
      <c r="C174" s="646" t="s">
        <v>600</v>
      </c>
      <c r="D174" s="728"/>
      <c r="E174" s="728"/>
      <c r="F174" s="1127"/>
      <c r="G174" s="636"/>
      <c r="H174" s="725"/>
      <c r="I174" s="725"/>
      <c r="J174" s="725"/>
      <c r="K174" s="725"/>
      <c r="L174" s="725"/>
      <c r="M174" s="725"/>
      <c r="N174" s="725"/>
      <c r="O174" s="725"/>
      <c r="P174" s="725"/>
      <c r="Q174" s="725"/>
      <c r="R174" s="725"/>
      <c r="S174" s="725"/>
      <c r="T174" s="725"/>
    </row>
    <row r="175" spans="1:20" s="638" customFormat="1">
      <c r="B175" s="656"/>
      <c r="C175" s="646"/>
      <c r="F175" s="1127"/>
      <c r="G175" s="636"/>
      <c r="I175" s="639"/>
      <c r="J175" s="639"/>
      <c r="K175" s="639"/>
      <c r="L175" s="639"/>
      <c r="M175" s="639"/>
      <c r="N175" s="639"/>
      <c r="O175" s="639"/>
      <c r="P175" s="639"/>
      <c r="Q175" s="639"/>
      <c r="R175" s="639"/>
      <c r="S175" s="639"/>
      <c r="T175" s="639"/>
    </row>
    <row r="176" spans="1:20" s="728" customFormat="1">
      <c r="A176" s="726"/>
      <c r="B176" s="727"/>
      <c r="C176" s="681" t="s">
        <v>607</v>
      </c>
      <c r="D176" s="681" t="s">
        <v>302</v>
      </c>
      <c r="E176" s="682">
        <v>12</v>
      </c>
      <c r="F176" s="1126"/>
      <c r="G176" s="730">
        <f>E176*F176</f>
        <v>0</v>
      </c>
      <c r="I176" s="723"/>
      <c r="J176" s="723"/>
      <c r="K176" s="723"/>
      <c r="L176" s="723"/>
      <c r="M176" s="723"/>
      <c r="N176" s="723"/>
      <c r="O176" s="723"/>
      <c r="P176" s="723"/>
      <c r="Q176" s="723"/>
      <c r="R176" s="723"/>
      <c r="S176" s="723"/>
      <c r="T176" s="723"/>
    </row>
    <row r="177" spans="1:20" s="728" customFormat="1">
      <c r="A177" s="726"/>
      <c r="B177" s="86"/>
      <c r="D177" s="723"/>
      <c r="E177" s="723"/>
      <c r="F177" s="1128"/>
      <c r="G177" s="664"/>
      <c r="H177" s="723"/>
      <c r="I177" s="723"/>
      <c r="J177" s="723"/>
      <c r="K177" s="723"/>
      <c r="L177" s="723"/>
      <c r="M177" s="723"/>
      <c r="N177" s="723"/>
      <c r="O177" s="723"/>
      <c r="P177" s="723"/>
      <c r="Q177" s="723"/>
      <c r="R177" s="723"/>
      <c r="S177" s="723"/>
      <c r="T177" s="723"/>
    </row>
    <row r="178" spans="1:20" s="638" customFormat="1" ht="28.5">
      <c r="B178" s="86">
        <v>3</v>
      </c>
      <c r="C178" s="646" t="s">
        <v>608</v>
      </c>
      <c r="D178" s="639"/>
      <c r="E178" s="639"/>
      <c r="F178" s="1128"/>
      <c r="G178" s="664"/>
      <c r="H178" s="639"/>
      <c r="I178" s="639"/>
      <c r="J178" s="639"/>
      <c r="K178" s="639"/>
      <c r="L178" s="639"/>
      <c r="M178" s="639"/>
      <c r="N178" s="639"/>
      <c r="O178" s="639"/>
      <c r="P178" s="639"/>
      <c r="Q178" s="639"/>
      <c r="R178" s="639"/>
      <c r="S178" s="639"/>
      <c r="T178" s="639"/>
    </row>
    <row r="179" spans="1:20" s="638" customFormat="1" ht="72">
      <c r="B179" s="656"/>
      <c r="C179" s="646" t="s">
        <v>609</v>
      </c>
      <c r="F179" s="1127"/>
      <c r="G179" s="636"/>
      <c r="I179" s="639"/>
      <c r="J179" s="639"/>
      <c r="K179" s="639"/>
      <c r="L179" s="639"/>
      <c r="M179" s="639"/>
      <c r="N179" s="639"/>
      <c r="O179" s="639"/>
      <c r="P179" s="639"/>
      <c r="Q179" s="639"/>
      <c r="R179" s="639"/>
      <c r="S179" s="639"/>
      <c r="T179" s="639"/>
    </row>
    <row r="180" spans="1:20" s="638" customFormat="1" ht="42.75">
      <c r="B180" s="656"/>
      <c r="C180" s="646" t="s">
        <v>610</v>
      </c>
      <c r="F180" s="1127"/>
      <c r="G180" s="636"/>
      <c r="I180" s="639"/>
      <c r="J180" s="639"/>
      <c r="K180" s="639"/>
      <c r="L180" s="639"/>
      <c r="M180" s="639"/>
      <c r="N180" s="639"/>
      <c r="O180" s="639"/>
      <c r="P180" s="639"/>
      <c r="Q180" s="639"/>
      <c r="R180" s="639"/>
      <c r="S180" s="639"/>
      <c r="T180" s="639"/>
    </row>
    <row r="181" spans="1:20" s="638" customFormat="1" ht="16.5">
      <c r="B181" s="656"/>
      <c r="C181" s="646" t="s">
        <v>611</v>
      </c>
      <c r="F181" s="1127"/>
      <c r="G181" s="636"/>
      <c r="I181" s="639"/>
      <c r="J181" s="639"/>
      <c r="K181" s="639"/>
      <c r="L181" s="639"/>
      <c r="M181" s="639"/>
      <c r="N181" s="639"/>
      <c r="O181" s="639"/>
      <c r="P181" s="639"/>
      <c r="Q181" s="639"/>
      <c r="R181" s="639"/>
      <c r="S181" s="639"/>
      <c r="T181" s="639"/>
    </row>
    <row r="182" spans="1:20" s="638" customFormat="1">
      <c r="B182" s="656"/>
      <c r="C182" s="646"/>
      <c r="F182" s="1127"/>
      <c r="G182" s="636"/>
      <c r="I182" s="639"/>
      <c r="J182" s="639"/>
      <c r="K182" s="639"/>
      <c r="L182" s="639"/>
      <c r="M182" s="639"/>
      <c r="N182" s="639"/>
      <c r="O182" s="639"/>
      <c r="P182" s="639"/>
      <c r="Q182" s="639"/>
      <c r="R182" s="639"/>
      <c r="S182" s="639"/>
      <c r="T182" s="639"/>
    </row>
    <row r="183" spans="1:20" s="638" customFormat="1" ht="16.5">
      <c r="B183" s="656"/>
      <c r="C183" s="665"/>
      <c r="D183" s="658" t="s">
        <v>536</v>
      </c>
      <c r="E183" s="682">
        <v>10</v>
      </c>
      <c r="F183" s="1126"/>
      <c r="G183" s="660">
        <f>E183*F183</f>
        <v>0</v>
      </c>
      <c r="I183" s="661"/>
      <c r="J183" s="639"/>
      <c r="K183" s="639"/>
      <c r="L183" s="639"/>
      <c r="M183" s="639"/>
      <c r="N183" s="639"/>
      <c r="O183" s="639"/>
      <c r="P183" s="639"/>
      <c r="Q183" s="639"/>
      <c r="R183" s="639"/>
      <c r="S183" s="639"/>
      <c r="T183" s="639"/>
    </row>
    <row r="184" spans="1:20" s="638" customFormat="1">
      <c r="B184" s="700"/>
      <c r="C184" s="633"/>
      <c r="D184" s="639"/>
      <c r="E184" s="639"/>
      <c r="F184" s="1128"/>
      <c r="G184" s="664"/>
      <c r="H184" s="639"/>
      <c r="I184" s="639"/>
      <c r="J184" s="639"/>
      <c r="K184" s="639"/>
      <c r="L184" s="639"/>
      <c r="M184" s="639"/>
      <c r="N184" s="639"/>
      <c r="O184" s="639"/>
      <c r="P184" s="639"/>
      <c r="Q184" s="639"/>
      <c r="R184" s="639"/>
      <c r="S184" s="639"/>
      <c r="T184" s="639"/>
    </row>
    <row r="185" spans="1:20" s="638" customFormat="1">
      <c r="B185" s="731"/>
      <c r="C185" s="633"/>
      <c r="D185" s="639"/>
      <c r="E185" s="639"/>
      <c r="F185" s="1128"/>
      <c r="G185" s="664"/>
      <c r="H185" s="639"/>
      <c r="I185" s="639"/>
      <c r="J185" s="639"/>
      <c r="K185" s="639"/>
      <c r="L185" s="639"/>
      <c r="M185" s="639"/>
      <c r="N185" s="639"/>
      <c r="O185" s="639"/>
      <c r="P185" s="639"/>
      <c r="Q185" s="639"/>
      <c r="R185" s="639"/>
      <c r="S185" s="639"/>
      <c r="T185" s="639"/>
    </row>
    <row r="186" spans="1:20" s="638" customFormat="1">
      <c r="B186" s="731"/>
      <c r="C186" s="639"/>
      <c r="D186" s="732"/>
      <c r="E186" s="733"/>
      <c r="F186" s="1128"/>
      <c r="G186" s="664"/>
      <c r="H186" s="639"/>
      <c r="I186" s="639"/>
      <c r="J186" s="639"/>
      <c r="K186" s="639"/>
      <c r="L186" s="639"/>
      <c r="M186" s="639"/>
      <c r="N186" s="639"/>
      <c r="O186" s="639"/>
      <c r="P186" s="639"/>
      <c r="Q186" s="639"/>
      <c r="R186" s="639"/>
      <c r="S186" s="639"/>
      <c r="T186" s="639"/>
    </row>
    <row r="187" spans="1:20" s="409" customFormat="1">
      <c r="B187" s="734"/>
      <c r="F187" s="1138"/>
      <c r="G187" s="735"/>
      <c r="I187" s="688"/>
      <c r="J187" s="688"/>
      <c r="K187" s="688"/>
      <c r="L187" s="688"/>
      <c r="M187" s="688"/>
      <c r="N187" s="688"/>
      <c r="O187" s="688"/>
      <c r="P187" s="688"/>
      <c r="Q187" s="688"/>
      <c r="R187" s="688"/>
      <c r="S187" s="688"/>
      <c r="T187" s="688"/>
    </row>
    <row r="188" spans="1:20" s="409" customFormat="1">
      <c r="B188" s="86">
        <v>4</v>
      </c>
      <c r="C188" s="646" t="s">
        <v>612</v>
      </c>
      <c r="D188" s="736"/>
      <c r="E188" s="736"/>
      <c r="F188" s="775"/>
      <c r="G188" s="737"/>
      <c r="I188" s="688"/>
      <c r="J188" s="688"/>
      <c r="K188" s="688"/>
      <c r="L188" s="688"/>
      <c r="M188" s="688"/>
      <c r="N188" s="688"/>
      <c r="O188" s="688"/>
      <c r="P188" s="688"/>
      <c r="Q188" s="688"/>
      <c r="R188" s="688"/>
      <c r="S188" s="688"/>
      <c r="T188" s="688"/>
    </row>
    <row r="189" spans="1:20" s="409" customFormat="1" ht="42.75">
      <c r="B189" s="738"/>
      <c r="C189" s="646" t="s">
        <v>613</v>
      </c>
      <c r="D189" s="736"/>
      <c r="E189" s="736"/>
      <c r="F189" s="775"/>
      <c r="G189" s="737"/>
      <c r="I189" s="688"/>
      <c r="J189" s="688"/>
      <c r="K189" s="688"/>
      <c r="L189" s="688"/>
      <c r="M189" s="688"/>
      <c r="N189" s="688"/>
      <c r="O189" s="688"/>
      <c r="P189" s="688"/>
      <c r="Q189" s="688"/>
      <c r="R189" s="688"/>
      <c r="S189" s="688"/>
      <c r="T189" s="688"/>
    </row>
    <row r="190" spans="1:20" s="409" customFormat="1">
      <c r="B190" s="738"/>
      <c r="C190" s="646" t="s">
        <v>614</v>
      </c>
      <c r="D190" s="736"/>
      <c r="E190" s="736"/>
      <c r="F190" s="775"/>
      <c r="G190" s="737"/>
      <c r="I190" s="688"/>
      <c r="J190" s="688"/>
      <c r="K190" s="688"/>
      <c r="L190" s="688"/>
      <c r="M190" s="688"/>
      <c r="N190" s="688"/>
      <c r="O190" s="688"/>
      <c r="P190" s="688"/>
      <c r="Q190" s="688"/>
      <c r="R190" s="688"/>
      <c r="S190" s="688"/>
      <c r="T190" s="688"/>
    </row>
    <row r="191" spans="1:20" s="409" customFormat="1" ht="16.5">
      <c r="B191" s="738"/>
      <c r="C191" s="646" t="s">
        <v>615</v>
      </c>
      <c r="D191" s="736"/>
      <c r="E191" s="736"/>
      <c r="F191" s="775"/>
      <c r="G191" s="737"/>
      <c r="I191" s="688"/>
      <c r="J191" s="688"/>
      <c r="K191" s="688"/>
      <c r="L191" s="688"/>
      <c r="M191" s="688"/>
      <c r="N191" s="688"/>
      <c r="O191" s="688"/>
      <c r="P191" s="688"/>
      <c r="Q191" s="688"/>
      <c r="R191" s="688"/>
      <c r="S191" s="688"/>
      <c r="T191" s="688"/>
    </row>
    <row r="192" spans="1:20" s="638" customFormat="1">
      <c r="B192" s="656"/>
      <c r="C192" s="646"/>
      <c r="F192" s="1127"/>
      <c r="G192" s="636"/>
      <c r="I192" s="639"/>
      <c r="J192" s="639"/>
      <c r="K192" s="639"/>
      <c r="L192" s="639"/>
      <c r="M192" s="639"/>
      <c r="N192" s="639"/>
      <c r="O192" s="639"/>
      <c r="P192" s="639"/>
      <c r="Q192" s="639"/>
      <c r="R192" s="639"/>
      <c r="S192" s="639"/>
      <c r="T192" s="639"/>
    </row>
    <row r="193" spans="2:20" s="409" customFormat="1" ht="16.5">
      <c r="B193" s="738"/>
      <c r="C193" s="739"/>
      <c r="D193" s="658" t="s">
        <v>616</v>
      </c>
      <c r="E193" s="659">
        <v>8</v>
      </c>
      <c r="F193" s="1134"/>
      <c r="G193" s="740">
        <f>E193*F193</f>
        <v>0</v>
      </c>
      <c r="I193" s="688"/>
      <c r="J193" s="661"/>
      <c r="K193" s="688"/>
      <c r="L193" s="688"/>
      <c r="M193" s="688"/>
      <c r="N193" s="688"/>
      <c r="O193" s="688"/>
      <c r="P193" s="688"/>
      <c r="Q193" s="688"/>
      <c r="R193" s="688"/>
      <c r="S193" s="688"/>
      <c r="T193" s="688"/>
    </row>
    <row r="194" spans="2:20" s="638" customFormat="1">
      <c r="B194" s="731"/>
      <c r="C194" s="639"/>
      <c r="D194" s="732"/>
      <c r="E194" s="733"/>
      <c r="F194" s="1128"/>
      <c r="G194" s="664"/>
      <c r="H194" s="639"/>
      <c r="I194" s="639"/>
      <c r="J194" s="741"/>
      <c r="K194" s="639"/>
      <c r="L194" s="639"/>
      <c r="M194" s="639"/>
      <c r="N194" s="639"/>
      <c r="O194" s="639"/>
      <c r="P194" s="639"/>
      <c r="Q194" s="639"/>
      <c r="R194" s="639"/>
      <c r="S194" s="639"/>
      <c r="T194" s="639"/>
    </row>
    <row r="195" spans="2:20" s="638" customFormat="1" ht="28.5">
      <c r="B195" s="86">
        <v>5</v>
      </c>
      <c r="C195" s="646" t="s">
        <v>617</v>
      </c>
      <c r="F195" s="1127"/>
      <c r="G195" s="636"/>
      <c r="I195" s="639"/>
      <c r="J195" s="639"/>
      <c r="K195" s="639"/>
      <c r="L195" s="639"/>
      <c r="M195" s="639"/>
      <c r="N195" s="639"/>
      <c r="O195" s="639"/>
      <c r="P195" s="639"/>
      <c r="Q195" s="639"/>
      <c r="R195" s="639"/>
      <c r="S195" s="639"/>
      <c r="T195" s="639"/>
    </row>
    <row r="196" spans="2:20" s="638" customFormat="1" ht="42.75">
      <c r="B196" s="656"/>
      <c r="C196" s="646" t="s">
        <v>618</v>
      </c>
      <c r="F196" s="1127"/>
      <c r="G196" s="636"/>
      <c r="I196" s="639"/>
      <c r="J196" s="639"/>
      <c r="K196" s="639"/>
      <c r="L196" s="639"/>
      <c r="M196" s="639"/>
      <c r="N196" s="639"/>
      <c r="O196" s="639"/>
      <c r="P196" s="639"/>
      <c r="Q196" s="639"/>
      <c r="R196" s="639"/>
      <c r="S196" s="639"/>
      <c r="T196" s="639"/>
    </row>
    <row r="197" spans="2:20" s="638" customFormat="1">
      <c r="B197" s="656"/>
      <c r="C197" s="646" t="s">
        <v>614</v>
      </c>
      <c r="F197" s="1127"/>
      <c r="G197" s="636"/>
      <c r="I197" s="639"/>
      <c r="J197" s="639"/>
      <c r="K197" s="639"/>
      <c r="L197" s="639"/>
      <c r="M197" s="639"/>
      <c r="N197" s="639"/>
      <c r="O197" s="639"/>
      <c r="P197" s="639"/>
      <c r="Q197" s="639"/>
      <c r="R197" s="639"/>
      <c r="S197" s="639"/>
      <c r="T197" s="639"/>
    </row>
    <row r="198" spans="2:20" s="638" customFormat="1" ht="16.5">
      <c r="B198" s="656"/>
      <c r="C198" s="646" t="s">
        <v>615</v>
      </c>
      <c r="F198" s="1127"/>
      <c r="G198" s="636"/>
      <c r="I198" s="639"/>
      <c r="J198" s="639"/>
      <c r="K198" s="639"/>
      <c r="L198" s="639"/>
      <c r="M198" s="639"/>
      <c r="N198" s="639"/>
      <c r="O198" s="639"/>
      <c r="P198" s="639"/>
      <c r="Q198" s="639"/>
      <c r="R198" s="639"/>
      <c r="S198" s="639"/>
      <c r="T198" s="639"/>
    </row>
    <row r="199" spans="2:20" s="638" customFormat="1">
      <c r="B199" s="656"/>
      <c r="C199" s="646"/>
      <c r="F199" s="1127"/>
      <c r="G199" s="636"/>
      <c r="I199" s="639"/>
      <c r="J199" s="639"/>
      <c r="K199" s="639"/>
      <c r="L199" s="639"/>
      <c r="M199" s="639"/>
      <c r="N199" s="639"/>
      <c r="O199" s="639"/>
      <c r="P199" s="639"/>
      <c r="Q199" s="639"/>
      <c r="R199" s="639"/>
      <c r="S199" s="639"/>
      <c r="T199" s="639"/>
    </row>
    <row r="200" spans="2:20" s="638" customFormat="1" ht="16.5">
      <c r="B200" s="656"/>
      <c r="C200" s="665"/>
      <c r="D200" s="658" t="s">
        <v>616</v>
      </c>
      <c r="E200" s="659">
        <v>12</v>
      </c>
      <c r="F200" s="1126"/>
      <c r="G200" s="660">
        <f>E200*F200</f>
        <v>0</v>
      </c>
      <c r="I200" s="639"/>
      <c r="J200" s="661"/>
      <c r="K200" s="639"/>
      <c r="L200" s="639"/>
      <c r="M200" s="639"/>
      <c r="N200" s="639"/>
      <c r="O200" s="639"/>
      <c r="P200" s="639"/>
      <c r="Q200" s="639"/>
      <c r="R200" s="639"/>
      <c r="S200" s="639"/>
      <c r="T200" s="639"/>
    </row>
    <row r="201" spans="2:20" s="638" customFormat="1">
      <c r="B201" s="656"/>
      <c r="C201" s="639"/>
      <c r="D201" s="633"/>
      <c r="E201" s="663"/>
      <c r="F201" s="1128"/>
      <c r="G201" s="664"/>
      <c r="I201" s="639"/>
      <c r="J201" s="613"/>
      <c r="K201" s="639"/>
      <c r="L201" s="639"/>
      <c r="M201" s="639"/>
      <c r="N201" s="639"/>
      <c r="O201" s="639"/>
      <c r="P201" s="639"/>
      <c r="Q201" s="639"/>
      <c r="R201" s="639"/>
      <c r="S201" s="639"/>
      <c r="T201" s="639"/>
    </row>
    <row r="202" spans="2:20" s="638" customFormat="1" ht="28.5">
      <c r="B202" s="86">
        <v>6</v>
      </c>
      <c r="C202" s="646" t="s">
        <v>619</v>
      </c>
      <c r="F202" s="1127"/>
      <c r="G202" s="636"/>
      <c r="I202" s="639"/>
      <c r="J202" s="639"/>
      <c r="K202" s="639"/>
      <c r="L202" s="639"/>
      <c r="M202" s="639"/>
      <c r="N202" s="639"/>
      <c r="O202" s="639"/>
      <c r="P202" s="639"/>
      <c r="Q202" s="639"/>
      <c r="R202" s="639"/>
      <c r="S202" s="639"/>
      <c r="T202" s="639"/>
    </row>
    <row r="203" spans="2:20" s="638" customFormat="1" ht="85.5">
      <c r="B203" s="656"/>
      <c r="C203" s="646" t="s">
        <v>620</v>
      </c>
      <c r="F203" s="1127"/>
      <c r="G203" s="636"/>
      <c r="I203" s="639"/>
      <c r="J203" s="639"/>
      <c r="K203" s="639"/>
      <c r="L203" s="639"/>
      <c r="M203" s="639"/>
      <c r="N203" s="639"/>
      <c r="O203" s="639"/>
      <c r="P203" s="639"/>
      <c r="Q203" s="639"/>
      <c r="R203" s="639"/>
      <c r="S203" s="639"/>
      <c r="T203" s="639"/>
    </row>
    <row r="204" spans="2:20" s="638" customFormat="1" ht="42.75">
      <c r="B204" s="656"/>
      <c r="C204" s="646" t="s">
        <v>610</v>
      </c>
      <c r="F204" s="1127"/>
      <c r="G204" s="636"/>
      <c r="I204" s="639"/>
      <c r="J204" s="639"/>
      <c r="K204" s="639"/>
      <c r="L204" s="639"/>
      <c r="M204" s="639"/>
      <c r="N204" s="639"/>
      <c r="O204" s="639"/>
      <c r="P204" s="639"/>
      <c r="Q204" s="639"/>
      <c r="R204" s="639"/>
      <c r="S204" s="639"/>
      <c r="T204" s="639"/>
    </row>
    <row r="205" spans="2:20" s="638" customFormat="1" ht="16.5">
      <c r="B205" s="656"/>
      <c r="C205" s="646" t="s">
        <v>621</v>
      </c>
      <c r="F205" s="1127"/>
      <c r="G205" s="636"/>
      <c r="I205" s="639"/>
      <c r="J205" s="639"/>
      <c r="K205" s="639"/>
      <c r="L205" s="639"/>
      <c r="M205" s="639"/>
      <c r="N205" s="639"/>
      <c r="O205" s="639"/>
      <c r="P205" s="639"/>
      <c r="Q205" s="639"/>
      <c r="R205" s="639"/>
      <c r="S205" s="639"/>
      <c r="T205" s="639"/>
    </row>
    <row r="206" spans="2:20" s="638" customFormat="1" ht="16.5">
      <c r="B206" s="656"/>
      <c r="C206" s="665"/>
      <c r="D206" s="658" t="s">
        <v>536</v>
      </c>
      <c r="E206" s="682">
        <v>15</v>
      </c>
      <c r="F206" s="1126"/>
      <c r="G206" s="660">
        <f>E206*F206</f>
        <v>0</v>
      </c>
      <c r="I206" s="639"/>
      <c r="J206" s="639"/>
      <c r="K206" s="742"/>
      <c r="L206" s="639"/>
      <c r="M206" s="639"/>
      <c r="N206" s="639"/>
      <c r="O206" s="639"/>
      <c r="P206" s="639"/>
      <c r="Q206" s="639"/>
      <c r="R206" s="639"/>
      <c r="S206" s="639"/>
      <c r="T206" s="639"/>
    </row>
    <row r="207" spans="2:20" s="638" customFormat="1">
      <c r="B207" s="86"/>
      <c r="F207" s="1127"/>
      <c r="G207" s="636"/>
      <c r="I207" s="639"/>
      <c r="J207" s="639"/>
      <c r="K207" s="639"/>
      <c r="L207" s="639"/>
      <c r="M207" s="639"/>
      <c r="N207" s="639"/>
      <c r="O207" s="639"/>
      <c r="P207" s="639"/>
      <c r="Q207" s="639"/>
      <c r="R207" s="639"/>
      <c r="S207" s="639"/>
      <c r="T207" s="639"/>
    </row>
    <row r="208" spans="2:20" s="638" customFormat="1" ht="15">
      <c r="B208" s="666" t="s">
        <v>595</v>
      </c>
      <c r="C208" s="717" t="s">
        <v>622</v>
      </c>
      <c r="D208" s="668"/>
      <c r="E208" s="718"/>
      <c r="F208" s="1129"/>
      <c r="G208" s="719">
        <f>SUM(G168:G206)</f>
        <v>0</v>
      </c>
      <c r="I208" s="639"/>
      <c r="J208" s="639"/>
      <c r="K208" s="639"/>
      <c r="L208" s="639"/>
      <c r="M208" s="639"/>
      <c r="N208" s="639"/>
      <c r="O208" s="639"/>
      <c r="P208" s="639"/>
      <c r="Q208" s="639"/>
      <c r="R208" s="639"/>
      <c r="S208" s="639"/>
      <c r="T208" s="639"/>
    </row>
    <row r="209" spans="2:20" s="638" customFormat="1">
      <c r="B209" s="86"/>
      <c r="F209" s="1127"/>
      <c r="G209" s="636"/>
      <c r="I209" s="639"/>
      <c r="J209" s="639"/>
      <c r="K209" s="639"/>
      <c r="L209" s="639"/>
      <c r="M209" s="639"/>
      <c r="N209" s="639"/>
      <c r="O209" s="639"/>
      <c r="P209" s="639"/>
      <c r="Q209" s="639"/>
      <c r="R209" s="639"/>
      <c r="S209" s="639"/>
      <c r="T209" s="639"/>
    </row>
    <row r="210" spans="2:20" s="638" customFormat="1">
      <c r="B210" s="86"/>
      <c r="F210" s="1127"/>
      <c r="G210" s="636"/>
      <c r="I210" s="639"/>
      <c r="J210" s="639"/>
      <c r="K210" s="639"/>
      <c r="L210" s="639"/>
      <c r="M210" s="639"/>
      <c r="N210" s="639"/>
      <c r="O210" s="639"/>
      <c r="P210" s="639"/>
      <c r="Q210" s="639"/>
      <c r="R210" s="639"/>
      <c r="S210" s="639"/>
      <c r="T210" s="639"/>
    </row>
    <row r="211" spans="2:20" s="638" customFormat="1" ht="42.75">
      <c r="B211" s="650" t="s">
        <v>623</v>
      </c>
      <c r="C211" s="650" t="s">
        <v>624</v>
      </c>
      <c r="D211" s="652" t="s">
        <v>237</v>
      </c>
      <c r="E211" s="653" t="s">
        <v>304</v>
      </c>
      <c r="F211" s="1130" t="s">
        <v>306</v>
      </c>
      <c r="G211" s="655" t="s">
        <v>512</v>
      </c>
      <c r="I211" s="639"/>
      <c r="J211" s="639"/>
      <c r="K211" s="639"/>
      <c r="L211" s="639"/>
      <c r="M211" s="639"/>
      <c r="N211" s="639"/>
      <c r="O211" s="639"/>
      <c r="P211" s="639"/>
      <c r="Q211" s="639"/>
      <c r="R211" s="639"/>
      <c r="S211" s="639"/>
      <c r="T211" s="639"/>
    </row>
    <row r="212" spans="2:20" s="638" customFormat="1" ht="15.75">
      <c r="B212" s="743"/>
      <c r="C212" s="743"/>
      <c r="D212" s="744"/>
      <c r="E212" s="745"/>
      <c r="F212" s="1139"/>
      <c r="G212" s="746"/>
      <c r="I212" s="639"/>
      <c r="J212" s="639"/>
      <c r="K212" s="639"/>
      <c r="L212" s="639"/>
      <c r="M212" s="661"/>
      <c r="N212" s="661"/>
      <c r="O212" s="661"/>
      <c r="P212" s="661"/>
      <c r="Q212" s="639"/>
      <c r="R212" s="639"/>
      <c r="S212" s="639"/>
      <c r="T212" s="639"/>
    </row>
    <row r="213" spans="2:20" s="409" customFormat="1" ht="28.5">
      <c r="B213" s="747">
        <v>1</v>
      </c>
      <c r="C213" s="86" t="s">
        <v>625</v>
      </c>
      <c r="D213" s="748"/>
      <c r="E213" s="749"/>
      <c r="F213" s="1140"/>
      <c r="G213" s="750"/>
      <c r="I213" s="751"/>
      <c r="J213" s="688"/>
      <c r="K213" s="688"/>
      <c r="L213" s="688"/>
      <c r="M213" s="688"/>
      <c r="N213" s="688"/>
      <c r="O213" s="688"/>
      <c r="P213" s="688"/>
      <c r="Q213" s="688"/>
      <c r="R213" s="688"/>
      <c r="S213" s="688"/>
      <c r="T213" s="688"/>
    </row>
    <row r="214" spans="2:20" s="409" customFormat="1" ht="43.5">
      <c r="B214" s="752"/>
      <c r="C214" s="646" t="s">
        <v>626</v>
      </c>
      <c r="D214" s="748"/>
      <c r="E214" s="749"/>
      <c r="F214" s="1140"/>
      <c r="G214" s="750"/>
      <c r="I214" s="751"/>
      <c r="J214" s="688"/>
      <c r="K214" s="688"/>
      <c r="L214" s="688"/>
      <c r="M214" s="688"/>
      <c r="N214" s="688"/>
      <c r="O214" s="688"/>
      <c r="P214" s="688"/>
      <c r="Q214" s="688"/>
      <c r="R214" s="688"/>
      <c r="S214" s="688"/>
      <c r="T214" s="688"/>
    </row>
    <row r="215" spans="2:20" ht="156.75">
      <c r="B215" s="638"/>
      <c r="C215" s="643" t="s">
        <v>491</v>
      </c>
      <c r="D215" s="638"/>
      <c r="E215" s="638"/>
      <c r="F215" s="1141"/>
      <c r="G215"/>
    </row>
    <row r="216" spans="2:20" ht="42.75">
      <c r="B216" s="638"/>
      <c r="C216" s="643" t="s">
        <v>492</v>
      </c>
      <c r="D216" s="638"/>
      <c r="E216" s="638"/>
      <c r="F216" s="1141"/>
      <c r="G216"/>
    </row>
    <row r="217" spans="2:20" s="409" customFormat="1" ht="57">
      <c r="B217" s="752"/>
      <c r="C217" s="646" t="s">
        <v>627</v>
      </c>
      <c r="D217" s="748"/>
      <c r="E217" s="749"/>
      <c r="F217" s="1140"/>
      <c r="G217" s="750"/>
      <c r="I217" s="751"/>
      <c r="J217" s="688"/>
      <c r="K217" s="688"/>
      <c r="L217" s="688"/>
      <c r="M217" s="688"/>
      <c r="N217" s="688"/>
      <c r="O217" s="688"/>
      <c r="P217" s="688"/>
      <c r="Q217" s="688"/>
      <c r="R217" s="688"/>
      <c r="S217" s="688"/>
      <c r="T217" s="688"/>
    </row>
    <row r="218" spans="2:20" s="409" customFormat="1" ht="42.75">
      <c r="B218" s="752"/>
      <c r="C218" s="646" t="s">
        <v>628</v>
      </c>
      <c r="D218" s="748"/>
      <c r="E218" s="749"/>
      <c r="F218" s="1140"/>
      <c r="G218" s="750"/>
      <c r="I218" s="751"/>
      <c r="J218" s="688"/>
      <c r="K218" s="688"/>
      <c r="L218" s="688"/>
      <c r="M218" s="688"/>
      <c r="N218" s="688"/>
      <c r="O218" s="688"/>
      <c r="P218" s="688"/>
      <c r="Q218" s="688"/>
      <c r="R218" s="688"/>
      <c r="S218" s="688"/>
      <c r="T218" s="688"/>
    </row>
    <row r="219" spans="2:20" s="409" customFormat="1">
      <c r="B219" s="752"/>
      <c r="C219" s="646" t="s">
        <v>162</v>
      </c>
      <c r="D219" s="748"/>
      <c r="E219" s="749"/>
      <c r="F219" s="1140"/>
      <c r="G219" s="750"/>
      <c r="I219" s="751"/>
      <c r="J219" s="688"/>
      <c r="K219" s="688"/>
      <c r="L219" s="688"/>
      <c r="M219" s="688"/>
      <c r="N219" s="688"/>
      <c r="O219" s="688"/>
      <c r="P219" s="688"/>
      <c r="Q219" s="688"/>
      <c r="R219" s="688"/>
      <c r="S219" s="688"/>
      <c r="T219" s="688"/>
    </row>
    <row r="220" spans="2:20" s="409" customFormat="1">
      <c r="B220" s="752"/>
      <c r="C220" s="646"/>
      <c r="D220" s="748"/>
      <c r="E220" s="749"/>
      <c r="F220" s="1140"/>
      <c r="G220" s="750"/>
      <c r="I220" s="751"/>
      <c r="J220" s="688"/>
      <c r="K220" s="688"/>
      <c r="L220" s="688"/>
      <c r="M220" s="688"/>
      <c r="N220" s="688"/>
      <c r="O220" s="688"/>
      <c r="P220" s="688"/>
      <c r="Q220" s="688"/>
      <c r="R220" s="688"/>
      <c r="S220" s="688"/>
      <c r="T220" s="688"/>
    </row>
    <row r="221" spans="2:20" s="409" customFormat="1">
      <c r="B221" s="752"/>
      <c r="C221" s="658" t="s">
        <v>629</v>
      </c>
      <c r="D221" s="662" t="s">
        <v>302</v>
      </c>
      <c r="E221" s="372">
        <v>27</v>
      </c>
      <c r="F221" s="1142"/>
      <c r="G221" s="660">
        <f>E221*F221</f>
        <v>0</v>
      </c>
      <c r="I221" s="751"/>
      <c r="J221" s="580"/>
      <c r="K221" s="580"/>
      <c r="L221" s="688"/>
      <c r="M221" s="688"/>
      <c r="N221" s="688"/>
      <c r="O221" s="688"/>
      <c r="P221" s="688"/>
      <c r="Q221" s="688"/>
      <c r="R221" s="688"/>
      <c r="S221" s="688"/>
      <c r="T221" s="688"/>
    </row>
    <row r="222" spans="2:20" ht="12.75">
      <c r="F222" s="1143"/>
      <c r="G222"/>
    </row>
    <row r="223" spans="2:20" s="638" customFormat="1" ht="28.5">
      <c r="B223" s="86">
        <v>2</v>
      </c>
      <c r="C223" s="646" t="s">
        <v>630</v>
      </c>
      <c r="F223" s="1127"/>
      <c r="G223" s="636"/>
      <c r="I223" s="639"/>
      <c r="J223" s="639"/>
      <c r="K223" s="639"/>
      <c r="L223" s="639"/>
      <c r="M223" s="639"/>
      <c r="N223" s="639"/>
      <c r="O223" s="639"/>
      <c r="P223" s="639"/>
      <c r="Q223" s="639"/>
      <c r="R223" s="639"/>
      <c r="S223" s="639"/>
      <c r="T223" s="639"/>
    </row>
    <row r="224" spans="2:20" s="638" customFormat="1" ht="42.75">
      <c r="B224" s="656"/>
      <c r="C224" s="657" t="s">
        <v>631</v>
      </c>
      <c r="F224" s="1141"/>
      <c r="I224" s="661"/>
      <c r="J224" s="753"/>
      <c r="K224" s="753"/>
      <c r="L224" s="639"/>
      <c r="M224" s="639"/>
      <c r="N224" s="639"/>
      <c r="O224" s="639"/>
      <c r="P224" s="639"/>
      <c r="Q224" s="639"/>
      <c r="R224" s="639"/>
      <c r="S224" s="639"/>
      <c r="T224" s="639"/>
    </row>
    <row r="225" spans="1:26" s="638" customFormat="1">
      <c r="B225" s="656"/>
      <c r="C225" s="646" t="s">
        <v>632</v>
      </c>
      <c r="F225" s="1127"/>
      <c r="G225" s="636"/>
      <c r="I225" s="639"/>
      <c r="J225" s="639"/>
      <c r="K225" s="639"/>
      <c r="L225" s="639"/>
      <c r="M225" s="639"/>
      <c r="N225" s="639"/>
      <c r="O225" s="639"/>
      <c r="P225" s="639"/>
      <c r="Q225" s="639"/>
      <c r="R225" s="639"/>
      <c r="S225" s="639"/>
      <c r="T225" s="639"/>
    </row>
    <row r="226" spans="1:26" s="638" customFormat="1" ht="9" customHeight="1">
      <c r="B226" s="656"/>
      <c r="C226" s="646"/>
      <c r="F226" s="1127"/>
      <c r="G226" s="636"/>
      <c r="I226" s="639"/>
      <c r="J226" s="639"/>
      <c r="K226" s="639"/>
      <c r="L226" s="639"/>
      <c r="M226" s="639"/>
      <c r="N226" s="639"/>
      <c r="O226" s="639"/>
      <c r="P226" s="639"/>
      <c r="Q226" s="639"/>
      <c r="R226" s="639"/>
      <c r="S226" s="639"/>
      <c r="T226" s="639"/>
    </row>
    <row r="227" spans="1:26" s="754" customFormat="1">
      <c r="A227" s="736"/>
      <c r="B227" s="738"/>
      <c r="C227" s="739" t="s">
        <v>633</v>
      </c>
      <c r="D227" s="658" t="s">
        <v>302</v>
      </c>
      <c r="E227" s="659">
        <v>9</v>
      </c>
      <c r="F227" s="1126"/>
      <c r="G227" s="660">
        <f>E227*F227</f>
        <v>0</v>
      </c>
      <c r="I227" s="355"/>
      <c r="J227" s="575"/>
      <c r="K227" s="355"/>
      <c r="L227" s="601"/>
      <c r="M227" s="572"/>
      <c r="N227" s="572"/>
      <c r="O227" s="572"/>
      <c r="P227" s="572"/>
      <c r="Q227" s="572"/>
      <c r="R227" s="572"/>
      <c r="S227" s="572"/>
      <c r="T227" s="572"/>
      <c r="U227" s="572"/>
      <c r="V227" s="572"/>
      <c r="W227" s="572"/>
      <c r="X227" s="572"/>
      <c r="Y227" s="572"/>
      <c r="Z227" s="572"/>
    </row>
    <row r="228" spans="1:26" s="754" customFormat="1">
      <c r="A228" s="736"/>
      <c r="B228" s="738"/>
      <c r="C228" s="755" t="s">
        <v>634</v>
      </c>
      <c r="D228" s="658" t="s">
        <v>302</v>
      </c>
      <c r="E228" s="659">
        <v>24</v>
      </c>
      <c r="F228" s="1126"/>
      <c r="G228" s="660">
        <f>E228*F228</f>
        <v>0</v>
      </c>
      <c r="I228" s="355"/>
      <c r="J228" s="575"/>
      <c r="K228" s="355"/>
      <c r="L228" s="601"/>
      <c r="M228" s="674"/>
      <c r="N228" s="674"/>
      <c r="O228" s="572"/>
      <c r="P228" s="572"/>
      <c r="Q228" s="572"/>
      <c r="R228" s="572"/>
      <c r="S228" s="572"/>
      <c r="T228" s="572"/>
      <c r="U228" s="572"/>
      <c r="V228" s="572"/>
      <c r="W228" s="572"/>
      <c r="X228" s="572"/>
      <c r="Y228" s="572"/>
      <c r="Z228" s="572"/>
    </row>
    <row r="229" spans="1:26" s="638" customFormat="1">
      <c r="B229" s="656"/>
      <c r="C229" s="639"/>
      <c r="D229" s="633"/>
      <c r="E229" s="699"/>
      <c r="F229" s="1128"/>
      <c r="G229" s="664"/>
      <c r="I229" s="639"/>
      <c r="J229" s="639"/>
      <c r="K229" s="639"/>
      <c r="L229" s="639"/>
      <c r="M229" s="639"/>
      <c r="N229" s="639"/>
      <c r="O229" s="639"/>
      <c r="P229" s="639"/>
      <c r="Q229" s="639"/>
      <c r="R229" s="639"/>
      <c r="S229" s="639"/>
      <c r="T229" s="639"/>
    </row>
    <row r="230" spans="1:26" s="638" customFormat="1" ht="30" customHeight="1">
      <c r="B230" s="86">
        <v>3</v>
      </c>
      <c r="C230" s="646" t="s">
        <v>635</v>
      </c>
      <c r="F230" s="1127"/>
      <c r="G230" s="636"/>
      <c r="I230" s="639"/>
      <c r="J230" s="639"/>
      <c r="K230" s="639"/>
      <c r="L230" s="639"/>
      <c r="M230" s="639"/>
      <c r="N230" s="639"/>
      <c r="O230" s="639"/>
      <c r="P230" s="639"/>
      <c r="Q230" s="639"/>
      <c r="R230" s="639"/>
      <c r="S230" s="639"/>
      <c r="T230" s="639"/>
    </row>
    <row r="231" spans="1:26" s="638" customFormat="1" ht="72">
      <c r="B231" s="656"/>
      <c r="C231" s="756" t="s">
        <v>636</v>
      </c>
      <c r="F231" s="1127"/>
      <c r="G231" s="636"/>
      <c r="I231" s="639"/>
      <c r="J231" s="645"/>
      <c r="K231" s="644"/>
      <c r="L231" s="644"/>
      <c r="M231" s="639"/>
      <c r="N231" s="639"/>
      <c r="O231" s="639"/>
      <c r="P231" s="639"/>
      <c r="Q231" s="639"/>
      <c r="R231" s="639"/>
      <c r="S231" s="639"/>
      <c r="T231" s="639"/>
    </row>
    <row r="232" spans="1:26" s="638" customFormat="1">
      <c r="B232" s="656"/>
      <c r="C232" s="756" t="s">
        <v>637</v>
      </c>
      <c r="F232" s="1127"/>
      <c r="G232" s="636"/>
      <c r="I232" s="639"/>
      <c r="J232" s="639"/>
      <c r="K232" s="639"/>
      <c r="L232" s="639"/>
      <c r="M232" s="639"/>
      <c r="N232" s="639"/>
      <c r="O232" s="639"/>
      <c r="P232" s="639"/>
      <c r="Q232" s="639"/>
      <c r="R232" s="639"/>
      <c r="S232" s="639"/>
      <c r="T232" s="639"/>
    </row>
    <row r="233" spans="1:26" s="638" customFormat="1" ht="7.5" customHeight="1">
      <c r="B233" s="656"/>
      <c r="C233" s="756"/>
      <c r="F233" s="1127"/>
      <c r="G233" s="636"/>
      <c r="I233" s="639"/>
      <c r="J233" s="639"/>
      <c r="K233" s="639"/>
      <c r="L233" s="639"/>
      <c r="M233" s="639"/>
      <c r="N233" s="639"/>
      <c r="O233" s="639"/>
      <c r="P233" s="639"/>
      <c r="Q233" s="639"/>
      <c r="R233" s="639"/>
      <c r="S233" s="639"/>
      <c r="T233" s="639"/>
    </row>
    <row r="234" spans="1:26" s="638" customFormat="1">
      <c r="B234" s="656"/>
      <c r="C234" s="732" t="s">
        <v>638</v>
      </c>
      <c r="F234" s="1127"/>
      <c r="G234" s="636"/>
      <c r="I234" s="639"/>
      <c r="J234" s="639"/>
      <c r="K234" s="639"/>
      <c r="L234" s="639"/>
      <c r="M234" s="639"/>
      <c r="N234" s="639"/>
      <c r="O234" s="639"/>
      <c r="P234" s="639"/>
      <c r="Q234" s="639"/>
      <c r="R234" s="639"/>
      <c r="S234" s="639"/>
      <c r="T234" s="639"/>
    </row>
    <row r="235" spans="1:26" s="638" customFormat="1">
      <c r="B235" s="656"/>
      <c r="C235" s="658" t="s">
        <v>639</v>
      </c>
      <c r="D235" s="658" t="s">
        <v>302</v>
      </c>
      <c r="E235" s="682">
        <v>1</v>
      </c>
      <c r="F235" s="1126"/>
      <c r="G235" s="660">
        <f>E235*F235</f>
        <v>0</v>
      </c>
      <c r="I235" s="639"/>
      <c r="J235" s="639"/>
      <c r="K235" s="639"/>
      <c r="L235" s="639"/>
      <c r="M235" s="639"/>
      <c r="N235" s="639"/>
      <c r="O235" s="639"/>
      <c r="P235" s="639"/>
      <c r="Q235" s="639"/>
      <c r="R235" s="639"/>
      <c r="S235" s="639"/>
      <c r="T235" s="639"/>
    </row>
    <row r="236" spans="1:26" s="638" customFormat="1">
      <c r="B236" s="656"/>
      <c r="C236" s="658" t="s">
        <v>640</v>
      </c>
      <c r="D236" s="658" t="s">
        <v>302</v>
      </c>
      <c r="E236" s="682">
        <v>1</v>
      </c>
      <c r="F236" s="1126"/>
      <c r="G236" s="660">
        <f>E236*F236</f>
        <v>0</v>
      </c>
      <c r="I236" s="639"/>
      <c r="J236" s="639"/>
      <c r="K236" s="639"/>
      <c r="L236" s="639"/>
      <c r="M236" s="639"/>
      <c r="N236" s="639"/>
      <c r="O236" s="639"/>
      <c r="P236" s="639"/>
      <c r="Q236" s="639"/>
      <c r="R236" s="639"/>
      <c r="S236" s="639"/>
      <c r="T236" s="639"/>
    </row>
    <row r="237" spans="1:26" s="638" customFormat="1" ht="6.75" customHeight="1">
      <c r="B237" s="656"/>
      <c r="C237" s="633"/>
      <c r="D237" s="633"/>
      <c r="E237" s="699"/>
      <c r="F237" s="1128"/>
      <c r="G237" s="664"/>
      <c r="I237" s="639"/>
      <c r="J237" s="639"/>
      <c r="K237" s="639"/>
      <c r="L237" s="639"/>
      <c r="M237" s="639"/>
      <c r="N237" s="639"/>
      <c r="O237" s="639"/>
      <c r="P237" s="639"/>
      <c r="Q237" s="639"/>
      <c r="R237" s="639"/>
      <c r="S237" s="639"/>
      <c r="T237" s="639"/>
    </row>
    <row r="238" spans="1:26" s="638" customFormat="1">
      <c r="B238" s="656"/>
      <c r="C238" s="732" t="s">
        <v>641</v>
      </c>
      <c r="F238" s="1127"/>
      <c r="G238" s="636"/>
      <c r="I238" s="639"/>
      <c r="J238" s="639"/>
      <c r="K238" s="639"/>
      <c r="L238" s="639"/>
      <c r="M238" s="639"/>
      <c r="N238" s="639"/>
      <c r="O238" s="639"/>
      <c r="P238" s="639"/>
      <c r="Q238" s="639"/>
      <c r="R238" s="639"/>
      <c r="S238" s="639"/>
      <c r="T238" s="639"/>
    </row>
    <row r="239" spans="1:26" s="638" customFormat="1">
      <c r="B239" s="656"/>
      <c r="C239" s="658" t="s">
        <v>642</v>
      </c>
      <c r="D239" s="658" t="s">
        <v>302</v>
      </c>
      <c r="E239" s="682">
        <v>1</v>
      </c>
      <c r="F239" s="1126"/>
      <c r="G239" s="660">
        <f>E239*F239</f>
        <v>0</v>
      </c>
      <c r="I239" s="639"/>
      <c r="J239" s="639"/>
      <c r="K239" s="639"/>
      <c r="L239" s="639"/>
      <c r="M239" s="639"/>
      <c r="N239" s="639"/>
      <c r="O239" s="639"/>
      <c r="P239" s="639"/>
      <c r="Q239" s="639"/>
      <c r="R239" s="639"/>
      <c r="S239" s="639"/>
      <c r="T239" s="639"/>
    </row>
    <row r="240" spans="1:26" s="677" customFormat="1" ht="15" customHeight="1">
      <c r="B240" s="757"/>
      <c r="F240" s="1144"/>
      <c r="G240" s="758"/>
      <c r="I240" s="648"/>
      <c r="J240" s="648"/>
      <c r="K240" s="648"/>
      <c r="L240" s="648"/>
      <c r="M240" s="648"/>
      <c r="N240" s="648"/>
      <c r="O240" s="648"/>
      <c r="P240" s="648"/>
      <c r="Q240" s="648"/>
      <c r="R240" s="648"/>
      <c r="S240" s="648"/>
      <c r="T240" s="648"/>
    </row>
    <row r="241" spans="2:20" s="677" customFormat="1" ht="42.75">
      <c r="B241" s="675">
        <v>4</v>
      </c>
      <c r="C241" s="676" t="s">
        <v>643</v>
      </c>
      <c r="D241" s="638"/>
      <c r="E241" s="638"/>
      <c r="F241" s="1127"/>
      <c r="G241" s="636"/>
      <c r="I241" s="648"/>
      <c r="J241" s="648"/>
      <c r="K241" s="648"/>
      <c r="L241" s="648"/>
      <c r="M241" s="648"/>
      <c r="N241" s="648"/>
      <c r="O241" s="648"/>
      <c r="P241" s="648"/>
      <c r="Q241" s="648"/>
      <c r="R241" s="648"/>
      <c r="S241" s="648"/>
      <c r="T241" s="648"/>
    </row>
    <row r="242" spans="2:20" s="677" customFormat="1" ht="86.25">
      <c r="B242" s="656"/>
      <c r="C242" s="676" t="s">
        <v>644</v>
      </c>
      <c r="D242" s="638"/>
      <c r="E242" s="638"/>
      <c r="F242" s="1127"/>
      <c r="G242" s="636"/>
      <c r="I242" s="648"/>
      <c r="J242" s="759"/>
      <c r="K242" s="760"/>
      <c r="L242" s="760"/>
      <c r="M242" s="648"/>
      <c r="N242" s="648"/>
      <c r="O242" s="648"/>
      <c r="P242" s="648"/>
      <c r="Q242" s="648"/>
      <c r="R242" s="648"/>
      <c r="S242" s="648"/>
      <c r="T242" s="648"/>
    </row>
    <row r="243" spans="2:20" s="677" customFormat="1">
      <c r="B243" s="656"/>
      <c r="C243" s="676" t="s">
        <v>637</v>
      </c>
      <c r="D243" s="638"/>
      <c r="E243" s="638"/>
      <c r="F243" s="1127"/>
      <c r="G243" s="636"/>
      <c r="I243" s="648"/>
      <c r="J243" s="761"/>
      <c r="K243" s="648"/>
      <c r="L243" s="648"/>
      <c r="M243" s="648"/>
      <c r="N243" s="648"/>
      <c r="O243" s="648"/>
      <c r="P243" s="648"/>
      <c r="Q243" s="648"/>
      <c r="R243" s="648"/>
      <c r="S243" s="648"/>
      <c r="T243" s="648"/>
    </row>
    <row r="244" spans="2:20" s="677" customFormat="1">
      <c r="B244" s="656"/>
      <c r="C244" s="676"/>
      <c r="D244" s="638"/>
      <c r="E244" s="638"/>
      <c r="F244" s="1127"/>
      <c r="G244" s="636"/>
      <c r="I244" s="648"/>
      <c r="J244" s="761"/>
      <c r="K244" s="648"/>
      <c r="L244" s="648"/>
      <c r="M244" s="648"/>
      <c r="N244" s="648"/>
      <c r="O244" s="648"/>
      <c r="P244" s="648"/>
      <c r="Q244" s="648"/>
      <c r="R244" s="648"/>
      <c r="S244" s="648"/>
      <c r="T244" s="648"/>
    </row>
    <row r="245" spans="2:20" s="638" customFormat="1">
      <c r="B245" s="675"/>
      <c r="C245" s="676" t="s">
        <v>645</v>
      </c>
      <c r="E245" s="762"/>
      <c r="F245" s="1145"/>
      <c r="G245" s="763"/>
      <c r="I245" s="639"/>
      <c r="J245" s="639"/>
      <c r="K245" s="639"/>
      <c r="L245" s="639"/>
      <c r="M245" s="639"/>
      <c r="N245" s="639"/>
      <c r="O245" s="639"/>
      <c r="P245" s="639"/>
      <c r="Q245" s="639"/>
      <c r="R245" s="639"/>
      <c r="S245" s="639"/>
      <c r="T245" s="639"/>
    </row>
    <row r="246" spans="2:20" s="677" customFormat="1">
      <c r="B246" s="656"/>
      <c r="C246" s="681" t="s">
        <v>646</v>
      </c>
      <c r="D246" s="681" t="s">
        <v>302</v>
      </c>
      <c r="E246" s="682">
        <v>2</v>
      </c>
      <c r="F246" s="1126"/>
      <c r="G246" s="660">
        <f>E246*F246</f>
        <v>0</v>
      </c>
      <c r="I246" s="764"/>
      <c r="J246" s="648"/>
      <c r="K246" s="648"/>
      <c r="L246" s="648"/>
      <c r="M246" s="648"/>
      <c r="N246" s="648"/>
      <c r="O246" s="648"/>
      <c r="P246" s="648"/>
      <c r="Q246" s="648"/>
      <c r="R246" s="648"/>
      <c r="S246" s="648"/>
      <c r="T246" s="648"/>
    </row>
    <row r="247" spans="2:20" s="677" customFormat="1">
      <c r="B247" s="656"/>
      <c r="C247" s="765"/>
      <c r="D247" s="765"/>
      <c r="E247" s="699"/>
      <c r="F247" s="1128"/>
      <c r="G247" s="664"/>
      <c r="I247" s="764"/>
      <c r="J247" s="648"/>
      <c r="K247" s="648"/>
      <c r="L247" s="648"/>
      <c r="M247" s="648"/>
      <c r="N247" s="648"/>
      <c r="O247" s="648"/>
      <c r="P247" s="648"/>
      <c r="Q247" s="648"/>
      <c r="R247" s="648"/>
      <c r="S247" s="648"/>
      <c r="T247" s="648"/>
    </row>
    <row r="248" spans="2:20" s="638" customFormat="1">
      <c r="B248" s="656"/>
      <c r="C248" s="676" t="s">
        <v>647</v>
      </c>
      <c r="E248" s="763"/>
      <c r="F248" s="1145"/>
      <c r="G248" s="763"/>
      <c r="I248" s="766"/>
      <c r="J248" s="639"/>
      <c r="K248" s="639"/>
      <c r="L248" s="639"/>
      <c r="M248" s="639"/>
      <c r="N248" s="639"/>
      <c r="O248" s="639"/>
      <c r="P248" s="639"/>
      <c r="Q248" s="639"/>
      <c r="R248" s="639"/>
      <c r="S248" s="639"/>
      <c r="T248" s="639"/>
    </row>
    <row r="249" spans="2:20" s="638" customFormat="1">
      <c r="B249" s="656"/>
      <c r="C249" s="681" t="s">
        <v>646</v>
      </c>
      <c r="D249" s="681" t="s">
        <v>302</v>
      </c>
      <c r="E249" s="682">
        <v>3</v>
      </c>
      <c r="F249" s="1126"/>
      <c r="G249" s="660">
        <f>E249*F249</f>
        <v>0</v>
      </c>
      <c r="I249" s="766"/>
      <c r="J249" s="580"/>
      <c r="K249" s="580"/>
      <c r="L249" s="580"/>
      <c r="M249" s="639"/>
      <c r="N249" s="639"/>
      <c r="O249" s="639"/>
      <c r="P249" s="639"/>
      <c r="Q249" s="639"/>
      <c r="R249" s="639"/>
      <c r="S249" s="639"/>
      <c r="T249" s="639"/>
    </row>
    <row r="250" spans="2:20" s="677" customFormat="1">
      <c r="B250" s="767"/>
      <c r="C250" s="768"/>
      <c r="D250" s="768"/>
      <c r="E250" s="769"/>
      <c r="F250" s="1146"/>
      <c r="G250" s="770"/>
      <c r="I250" s="648"/>
      <c r="J250" s="648"/>
      <c r="K250" s="648"/>
      <c r="L250" s="648"/>
      <c r="M250" s="648"/>
      <c r="N250" s="648"/>
      <c r="O250" s="648"/>
      <c r="P250" s="648"/>
      <c r="Q250" s="648"/>
      <c r="R250" s="648"/>
      <c r="S250" s="648"/>
      <c r="T250" s="648"/>
    </row>
    <row r="251" spans="2:20" s="638" customFormat="1">
      <c r="B251" s="86"/>
      <c r="F251" s="1127"/>
      <c r="G251" s="636"/>
      <c r="I251" s="639"/>
      <c r="J251" s="639"/>
      <c r="K251" s="639"/>
      <c r="L251" s="639"/>
      <c r="M251" s="639"/>
      <c r="N251" s="639"/>
      <c r="O251" s="639"/>
      <c r="P251" s="639"/>
      <c r="Q251" s="639"/>
      <c r="R251" s="639"/>
      <c r="S251" s="639"/>
      <c r="T251" s="639"/>
    </row>
    <row r="252" spans="2:20" s="638" customFormat="1" ht="15">
      <c r="B252" s="666" t="s">
        <v>623</v>
      </c>
      <c r="C252" s="717" t="s">
        <v>648</v>
      </c>
      <c r="D252" s="668"/>
      <c r="E252" s="718"/>
      <c r="F252" s="1129"/>
      <c r="G252" s="719">
        <f>SUM(G221:G249)</f>
        <v>0</v>
      </c>
      <c r="I252" s="639"/>
      <c r="J252" s="639"/>
      <c r="K252" s="639"/>
      <c r="L252" s="639"/>
      <c r="M252" s="639"/>
      <c r="N252" s="639"/>
      <c r="O252" s="639"/>
      <c r="P252" s="639"/>
      <c r="Q252" s="639"/>
      <c r="R252" s="639"/>
      <c r="S252" s="639"/>
      <c r="T252" s="639"/>
    </row>
    <row r="253" spans="2:20" s="638" customFormat="1">
      <c r="B253" s="86"/>
      <c r="F253" s="1127"/>
      <c r="G253" s="636"/>
      <c r="I253" s="639"/>
      <c r="J253" s="639"/>
      <c r="K253" s="639"/>
      <c r="L253" s="639"/>
      <c r="M253" s="639"/>
      <c r="N253" s="639"/>
      <c r="O253" s="639"/>
      <c r="P253" s="639"/>
      <c r="Q253" s="639"/>
      <c r="R253" s="639"/>
      <c r="S253" s="639"/>
      <c r="T253" s="639"/>
    </row>
    <row r="254" spans="2:20" s="638" customFormat="1">
      <c r="B254" s="86"/>
      <c r="F254" s="1127"/>
      <c r="G254" s="636"/>
      <c r="I254" s="639"/>
      <c r="J254" s="639"/>
      <c r="K254" s="639"/>
      <c r="L254" s="639"/>
      <c r="M254" s="639"/>
      <c r="N254" s="639"/>
      <c r="O254" s="639"/>
      <c r="P254" s="639"/>
      <c r="Q254" s="639"/>
      <c r="R254" s="639"/>
      <c r="S254" s="639"/>
      <c r="T254" s="639"/>
    </row>
    <row r="255" spans="2:20" s="638" customFormat="1">
      <c r="B255" s="86"/>
      <c r="F255" s="1127"/>
      <c r="G255" s="636"/>
      <c r="I255" s="639"/>
      <c r="J255" s="639"/>
      <c r="K255" s="639"/>
      <c r="L255" s="639"/>
      <c r="M255" s="639"/>
      <c r="N255" s="639"/>
      <c r="O255" s="639"/>
      <c r="P255" s="639"/>
      <c r="Q255" s="639"/>
      <c r="R255" s="639"/>
      <c r="S255" s="639"/>
      <c r="T255" s="639"/>
    </row>
    <row r="256" spans="2:20" s="638" customFormat="1" ht="42.75">
      <c r="B256" s="650" t="s">
        <v>649</v>
      </c>
      <c r="C256" s="650" t="s">
        <v>650</v>
      </c>
      <c r="D256" s="652" t="s">
        <v>237</v>
      </c>
      <c r="E256" s="653" t="s">
        <v>304</v>
      </c>
      <c r="F256" s="1130" t="s">
        <v>306</v>
      </c>
      <c r="G256" s="655" t="s">
        <v>512</v>
      </c>
      <c r="I256" s="639"/>
      <c r="J256" s="639"/>
      <c r="K256" s="639"/>
      <c r="L256" s="639"/>
      <c r="M256" s="639"/>
      <c r="N256" s="639"/>
      <c r="O256" s="639"/>
      <c r="P256" s="639"/>
      <c r="Q256" s="639"/>
      <c r="R256" s="639"/>
      <c r="S256" s="639"/>
      <c r="T256" s="639"/>
    </row>
    <row r="257" spans="1:20" ht="12.75">
      <c r="F257" s="1143"/>
      <c r="G257"/>
    </row>
    <row r="258" spans="1:20" s="772" customFormat="1" ht="72">
      <c r="A258" s="736"/>
      <c r="B258" s="86">
        <v>1</v>
      </c>
      <c r="C258" s="646" t="s">
        <v>651</v>
      </c>
      <c r="D258" s="736"/>
      <c r="E258" s="57"/>
      <c r="F258" s="771"/>
      <c r="G258" s="680"/>
      <c r="I258" s="773"/>
      <c r="J258" s="773"/>
      <c r="K258" s="773"/>
      <c r="L258" s="773"/>
      <c r="M258" s="773"/>
      <c r="N258" s="773"/>
      <c r="O258" s="773"/>
      <c r="P258" s="773"/>
      <c r="Q258" s="773"/>
      <c r="R258" s="773"/>
      <c r="S258" s="773"/>
      <c r="T258" s="773"/>
    </row>
    <row r="259" spans="1:20" s="772" customFormat="1" ht="28.5">
      <c r="A259" s="736"/>
      <c r="B259" s="738"/>
      <c r="C259" s="646" t="s">
        <v>652</v>
      </c>
      <c r="D259" s="736"/>
      <c r="E259" s="57"/>
      <c r="F259" s="774"/>
      <c r="G259" s="57"/>
      <c r="I259" s="773"/>
      <c r="J259" s="693"/>
      <c r="K259" s="693"/>
      <c r="L259" s="693"/>
      <c r="M259" s="693"/>
      <c r="N259" s="773"/>
      <c r="O259" s="773"/>
      <c r="P259" s="773"/>
      <c r="Q259" s="773"/>
      <c r="R259" s="773"/>
      <c r="S259" s="773"/>
      <c r="T259" s="773"/>
    </row>
    <row r="260" spans="1:20" s="772" customFormat="1" ht="42.75">
      <c r="A260" s="736"/>
      <c r="B260" s="738"/>
      <c r="C260" s="646" t="s">
        <v>653</v>
      </c>
      <c r="D260" s="736"/>
      <c r="E260" s="57"/>
      <c r="F260" s="774"/>
      <c r="G260" s="57"/>
      <c r="I260" s="773"/>
      <c r="J260" s="693"/>
      <c r="K260" s="693"/>
      <c r="L260" s="693"/>
      <c r="M260" s="693"/>
      <c r="N260" s="773"/>
      <c r="O260" s="773"/>
      <c r="P260" s="773"/>
      <c r="Q260" s="773"/>
      <c r="R260" s="773"/>
      <c r="S260" s="773"/>
      <c r="T260" s="773"/>
    </row>
    <row r="261" spans="1:20" s="772" customFormat="1" ht="57">
      <c r="A261" s="736"/>
      <c r="B261" s="738"/>
      <c r="C261" s="646" t="s">
        <v>654</v>
      </c>
      <c r="D261" s="736"/>
      <c r="E261" s="57"/>
      <c r="F261" s="774"/>
      <c r="G261" s="57"/>
      <c r="I261" s="773"/>
      <c r="J261" s="693"/>
      <c r="K261" s="693"/>
      <c r="L261" s="693"/>
      <c r="M261" s="693"/>
      <c r="N261" s="773"/>
      <c r="O261" s="773"/>
      <c r="P261" s="773"/>
      <c r="Q261" s="773"/>
      <c r="R261" s="773"/>
      <c r="S261" s="773"/>
      <c r="T261" s="773"/>
    </row>
    <row r="262" spans="1:20" s="772" customFormat="1" ht="71.25">
      <c r="A262" s="736"/>
      <c r="B262" s="738"/>
      <c r="C262" s="646" t="s">
        <v>655</v>
      </c>
      <c r="D262" s="736"/>
      <c r="E262" s="57"/>
      <c r="F262" s="775"/>
      <c r="G262" s="737"/>
      <c r="I262" s="773"/>
      <c r="J262" s="773"/>
      <c r="K262" s="773"/>
      <c r="L262" s="773"/>
      <c r="M262" s="773"/>
      <c r="N262" s="773"/>
      <c r="O262" s="773"/>
      <c r="P262" s="773"/>
      <c r="Q262" s="773"/>
      <c r="R262" s="773"/>
      <c r="S262" s="773"/>
      <c r="T262" s="773"/>
    </row>
    <row r="263" spans="1:20" s="772" customFormat="1" ht="85.5">
      <c r="A263" s="736"/>
      <c r="B263" s="738"/>
      <c r="C263" s="646" t="s">
        <v>656</v>
      </c>
      <c r="D263" s="736"/>
      <c r="E263" s="57"/>
      <c r="F263" s="775"/>
      <c r="G263" s="737"/>
      <c r="I263" s="773"/>
      <c r="J263" s="773"/>
      <c r="K263" s="773"/>
      <c r="L263" s="773"/>
      <c r="M263" s="773"/>
      <c r="N263" s="773"/>
      <c r="O263" s="773"/>
      <c r="P263" s="773"/>
      <c r="Q263" s="773"/>
      <c r="R263" s="773"/>
      <c r="S263" s="773"/>
      <c r="T263" s="773"/>
    </row>
    <row r="264" spans="1:20" s="638" customFormat="1" ht="57">
      <c r="B264" s="656"/>
      <c r="C264" s="675" t="s">
        <v>657</v>
      </c>
      <c r="E264" s="763"/>
      <c r="F264" s="1145"/>
      <c r="G264" s="763"/>
      <c r="I264" s="639"/>
      <c r="J264" s="639"/>
      <c r="K264" s="639"/>
      <c r="L264" s="639"/>
      <c r="M264" s="639"/>
      <c r="N264" s="639"/>
      <c r="O264" s="639"/>
      <c r="P264" s="639"/>
      <c r="Q264" s="639"/>
      <c r="R264" s="639"/>
      <c r="S264" s="639"/>
      <c r="T264" s="639"/>
    </row>
    <row r="265" spans="1:20" s="736" customFormat="1" ht="71.25">
      <c r="B265" s="738"/>
      <c r="C265" s="646" t="s">
        <v>658</v>
      </c>
      <c r="D265" s="748"/>
      <c r="F265" s="775"/>
      <c r="G265" s="57"/>
      <c r="I265" s="674"/>
      <c r="J265" s="674"/>
      <c r="K265" s="674"/>
      <c r="L265" s="674"/>
      <c r="M265" s="674"/>
      <c r="N265" s="674"/>
      <c r="O265" s="674"/>
      <c r="P265" s="674"/>
      <c r="Q265" s="674"/>
      <c r="R265" s="674"/>
      <c r="S265" s="674"/>
      <c r="T265" s="674"/>
    </row>
    <row r="266" spans="1:20" s="736" customFormat="1" ht="57">
      <c r="B266" s="738"/>
      <c r="C266" s="646" t="s">
        <v>659</v>
      </c>
      <c r="E266" s="57"/>
      <c r="F266" s="775"/>
      <c r="G266" s="737"/>
      <c r="I266" s="674"/>
      <c r="J266" s="674"/>
      <c r="K266" s="674"/>
      <c r="L266" s="674"/>
      <c r="M266" s="674"/>
      <c r="N266" s="674"/>
      <c r="O266" s="674"/>
      <c r="P266" s="674"/>
      <c r="Q266" s="674"/>
      <c r="R266" s="674"/>
      <c r="S266" s="674"/>
      <c r="T266" s="674"/>
    </row>
    <row r="267" spans="1:20" s="409" customFormat="1">
      <c r="B267" s="776"/>
      <c r="C267" s="777"/>
      <c r="D267" s="778"/>
      <c r="E267" s="779"/>
      <c r="F267" s="1147"/>
      <c r="G267" s="780"/>
      <c r="I267" s="688"/>
      <c r="J267" s="688"/>
      <c r="K267" s="688"/>
      <c r="L267" s="688"/>
      <c r="M267" s="688"/>
      <c r="N267" s="688"/>
      <c r="O267" s="688"/>
      <c r="P267" s="688"/>
      <c r="Q267" s="688"/>
      <c r="R267" s="688"/>
      <c r="S267" s="688"/>
      <c r="T267" s="688"/>
    </row>
    <row r="268" spans="1:20" s="638" customFormat="1">
      <c r="B268" s="86" t="s">
        <v>660</v>
      </c>
      <c r="C268" s="662"/>
      <c r="D268" s="781" t="s">
        <v>302</v>
      </c>
      <c r="E268" s="682">
        <v>27</v>
      </c>
      <c r="F268" s="1126"/>
      <c r="G268" s="660">
        <f>E268*F268</f>
        <v>0</v>
      </c>
      <c r="I268" s="580"/>
      <c r="J268" s="580"/>
      <c r="K268" s="639"/>
      <c r="L268" s="639"/>
      <c r="M268" s="639"/>
      <c r="N268" s="639"/>
      <c r="O268" s="639"/>
      <c r="P268" s="639"/>
      <c r="Q268" s="639"/>
      <c r="R268" s="639"/>
      <c r="S268" s="639"/>
      <c r="T268" s="639"/>
    </row>
    <row r="269" spans="1:20" s="638" customFormat="1">
      <c r="B269" s="86" t="s">
        <v>470</v>
      </c>
      <c r="F269" s="1127"/>
      <c r="G269" s="636"/>
      <c r="I269" s="639"/>
      <c r="J269" s="639"/>
      <c r="K269" s="639"/>
      <c r="L269" s="639"/>
      <c r="M269" s="639"/>
      <c r="N269" s="639"/>
      <c r="O269" s="639"/>
      <c r="P269" s="639"/>
      <c r="Q269" s="639"/>
      <c r="R269" s="639"/>
      <c r="S269" s="639"/>
      <c r="T269" s="639"/>
    </row>
    <row r="270" spans="1:20" s="638" customFormat="1" ht="42.75">
      <c r="B270" s="86">
        <v>2</v>
      </c>
      <c r="C270" s="782" t="s">
        <v>661</v>
      </c>
      <c r="D270" s="783"/>
      <c r="E270" s="784"/>
      <c r="F270" s="1148"/>
      <c r="G270" s="784"/>
      <c r="I270" s="639"/>
      <c r="J270" s="639"/>
      <c r="K270" s="639"/>
      <c r="L270" s="639"/>
      <c r="M270" s="639"/>
      <c r="N270" s="639"/>
      <c r="O270" s="639"/>
      <c r="P270" s="639"/>
      <c r="Q270" s="639"/>
      <c r="R270" s="639"/>
      <c r="S270" s="639"/>
      <c r="T270" s="639"/>
    </row>
    <row r="271" spans="1:20" s="638" customFormat="1" ht="59.25">
      <c r="B271" s="656"/>
      <c r="C271" s="676" t="s">
        <v>662</v>
      </c>
      <c r="E271" s="763"/>
      <c r="F271" s="1145"/>
      <c r="G271" s="763"/>
      <c r="I271" s="639"/>
      <c r="J271" s="639"/>
      <c r="K271" s="639"/>
      <c r="L271" s="639"/>
      <c r="M271" s="639"/>
      <c r="N271" s="639"/>
      <c r="O271" s="639"/>
      <c r="P271" s="639"/>
      <c r="Q271" s="639"/>
      <c r="R271" s="639"/>
      <c r="S271" s="639"/>
      <c r="T271" s="639"/>
    </row>
    <row r="272" spans="1:20" s="638" customFormat="1" ht="42.75">
      <c r="B272" s="656"/>
      <c r="C272" s="646" t="s">
        <v>663</v>
      </c>
      <c r="F272" s="1127"/>
      <c r="G272" s="636"/>
      <c r="I272" s="639"/>
      <c r="J272" s="639"/>
      <c r="K272" s="639"/>
      <c r="L272" s="639"/>
      <c r="M272" s="639"/>
      <c r="N272" s="639"/>
      <c r="O272" s="639"/>
      <c r="P272" s="639"/>
      <c r="Q272" s="639"/>
      <c r="R272" s="639"/>
      <c r="S272" s="639"/>
      <c r="T272" s="639"/>
    </row>
    <row r="273" spans="2:20" s="638" customFormat="1" ht="57">
      <c r="B273" s="656"/>
      <c r="C273" s="675" t="s">
        <v>664</v>
      </c>
      <c r="E273" s="763"/>
      <c r="F273" s="1145"/>
      <c r="G273" s="763"/>
      <c r="I273" s="639"/>
      <c r="J273" s="639"/>
      <c r="K273" s="639"/>
      <c r="L273" s="639"/>
      <c r="M273" s="639"/>
      <c r="N273" s="639"/>
      <c r="O273" s="639"/>
      <c r="P273" s="639"/>
      <c r="Q273" s="639"/>
      <c r="R273" s="639"/>
      <c r="S273" s="639"/>
      <c r="T273" s="639"/>
    </row>
    <row r="274" spans="2:20" s="638" customFormat="1">
      <c r="B274" s="656"/>
      <c r="C274" s="646" t="s">
        <v>665</v>
      </c>
      <c r="F274" s="1127"/>
      <c r="G274" s="636"/>
      <c r="I274" s="639"/>
      <c r="J274" s="639"/>
      <c r="K274" s="639"/>
      <c r="L274" s="639"/>
      <c r="M274" s="639"/>
      <c r="N274" s="639"/>
      <c r="O274" s="639"/>
      <c r="P274" s="639"/>
      <c r="Q274" s="639"/>
      <c r="R274" s="639"/>
      <c r="S274" s="639"/>
      <c r="T274" s="639"/>
    </row>
    <row r="275" spans="2:20" s="638" customFormat="1" ht="16.5">
      <c r="B275" s="86"/>
      <c r="C275" s="646" t="s">
        <v>666</v>
      </c>
      <c r="F275" s="1127"/>
      <c r="G275" s="636"/>
      <c r="I275" s="639"/>
      <c r="J275" s="639"/>
      <c r="K275" s="639"/>
      <c r="L275" s="639"/>
      <c r="M275" s="639"/>
      <c r="N275" s="639"/>
      <c r="O275" s="639"/>
      <c r="P275" s="639"/>
      <c r="Q275" s="639"/>
      <c r="R275" s="639"/>
      <c r="S275" s="639"/>
      <c r="T275" s="639"/>
    </row>
    <row r="276" spans="2:20" s="638" customFormat="1">
      <c r="B276" s="656"/>
      <c r="F276" s="1127"/>
      <c r="G276" s="636"/>
      <c r="I276" s="639"/>
      <c r="J276" s="639"/>
      <c r="K276" s="639"/>
      <c r="L276" s="639"/>
      <c r="M276" s="639"/>
      <c r="N276" s="639"/>
      <c r="O276" s="639"/>
      <c r="P276" s="639"/>
      <c r="Q276" s="639"/>
      <c r="R276" s="639"/>
      <c r="S276" s="639"/>
      <c r="T276" s="639"/>
    </row>
    <row r="277" spans="2:20" s="638" customFormat="1">
      <c r="B277" s="656"/>
      <c r="C277" s="732" t="s">
        <v>638</v>
      </c>
      <c r="F277" s="1127"/>
      <c r="G277" s="636"/>
      <c r="I277" s="639"/>
      <c r="J277" s="639"/>
      <c r="K277" s="639"/>
      <c r="L277" s="639"/>
      <c r="M277" s="639"/>
      <c r="N277" s="639"/>
      <c r="O277" s="639"/>
      <c r="P277" s="639"/>
      <c r="Q277" s="639"/>
      <c r="R277" s="639"/>
      <c r="S277" s="639"/>
      <c r="T277" s="639"/>
    </row>
    <row r="278" spans="2:20" s="638" customFormat="1" ht="16.5">
      <c r="B278" s="656"/>
      <c r="C278" s="658" t="s">
        <v>667</v>
      </c>
      <c r="D278" s="658" t="s">
        <v>519</v>
      </c>
      <c r="E278" s="659">
        <v>500</v>
      </c>
      <c r="F278" s="1126"/>
      <c r="G278" s="660">
        <f>E278*F278</f>
        <v>0</v>
      </c>
      <c r="I278" s="639"/>
      <c r="J278" s="639"/>
      <c r="K278" s="639"/>
      <c r="L278" s="639"/>
      <c r="M278" s="639"/>
      <c r="N278" s="639"/>
      <c r="O278" s="639"/>
      <c r="P278" s="639"/>
      <c r="Q278" s="639"/>
      <c r="R278" s="639"/>
      <c r="S278" s="639"/>
      <c r="T278" s="639"/>
    </row>
    <row r="279" spans="2:20" s="638" customFormat="1" ht="16.5">
      <c r="B279" s="656"/>
      <c r="C279" s="658" t="s">
        <v>668</v>
      </c>
      <c r="D279" s="658" t="s">
        <v>519</v>
      </c>
      <c r="E279" s="659">
        <v>130</v>
      </c>
      <c r="F279" s="1126"/>
      <c r="G279" s="660">
        <f>E279*F279</f>
        <v>0</v>
      </c>
      <c r="I279" s="639"/>
      <c r="J279" s="639"/>
      <c r="K279" s="639"/>
      <c r="L279" s="639"/>
      <c r="M279" s="639"/>
      <c r="N279" s="639"/>
      <c r="O279" s="639"/>
      <c r="P279" s="639"/>
      <c r="Q279" s="639"/>
      <c r="R279" s="639"/>
      <c r="S279" s="639"/>
      <c r="T279" s="639"/>
    </row>
    <row r="280" spans="2:20" s="639" customFormat="1">
      <c r="B280" s="731"/>
      <c r="C280" s="633"/>
      <c r="D280" s="633"/>
      <c r="E280" s="663"/>
      <c r="F280" s="1128"/>
      <c r="G280" s="664"/>
    </row>
    <row r="281" spans="2:20" s="638" customFormat="1">
      <c r="B281" s="656"/>
      <c r="C281" s="732" t="s">
        <v>520</v>
      </c>
      <c r="F281" s="1127"/>
      <c r="G281" s="636"/>
      <c r="I281" s="639"/>
      <c r="J281" s="639"/>
      <c r="K281" s="639"/>
      <c r="L281" s="639"/>
      <c r="M281" s="639"/>
      <c r="N281" s="639"/>
      <c r="O281" s="639"/>
      <c r="P281" s="639"/>
      <c r="Q281" s="639"/>
      <c r="R281" s="639"/>
      <c r="S281" s="639"/>
      <c r="T281" s="639"/>
    </row>
    <row r="282" spans="2:20" s="638" customFormat="1" ht="16.5">
      <c r="B282" s="656"/>
      <c r="C282" s="658" t="s">
        <v>669</v>
      </c>
      <c r="D282" s="658" t="s">
        <v>519</v>
      </c>
      <c r="E282" s="659">
        <v>22</v>
      </c>
      <c r="F282" s="1126"/>
      <c r="G282" s="660">
        <f>E282*F282</f>
        <v>0</v>
      </c>
      <c r="I282" s="639"/>
      <c r="J282" s="639"/>
      <c r="K282" s="639"/>
      <c r="L282" s="639"/>
      <c r="M282" s="639"/>
      <c r="N282" s="639"/>
      <c r="O282" s="639"/>
      <c r="P282" s="639"/>
      <c r="Q282" s="639"/>
      <c r="R282" s="639"/>
      <c r="S282" s="639"/>
      <c r="T282" s="639"/>
    </row>
    <row r="283" spans="2:20" s="638" customFormat="1" ht="16.5">
      <c r="B283" s="656"/>
      <c r="C283" s="658" t="s">
        <v>667</v>
      </c>
      <c r="D283" s="658" t="s">
        <v>519</v>
      </c>
      <c r="E283" s="659">
        <v>38</v>
      </c>
      <c r="F283" s="1126"/>
      <c r="G283" s="660">
        <f>E283*F283</f>
        <v>0</v>
      </c>
      <c r="I283" s="639"/>
      <c r="J283" s="639"/>
      <c r="K283" s="639"/>
      <c r="L283" s="639"/>
      <c r="M283" s="639"/>
      <c r="N283" s="639"/>
      <c r="O283" s="639"/>
      <c r="P283" s="639"/>
      <c r="Q283" s="639"/>
      <c r="R283" s="639"/>
      <c r="S283" s="639"/>
      <c r="T283" s="639"/>
    </row>
    <row r="284" spans="2:20" s="638" customFormat="1">
      <c r="B284" s="700"/>
      <c r="C284" s="639"/>
      <c r="D284" s="639"/>
      <c r="E284" s="639"/>
      <c r="F284" s="1128"/>
      <c r="G284" s="664"/>
      <c r="I284" s="639"/>
      <c r="J284" s="639"/>
      <c r="K284" s="639"/>
      <c r="L284" s="639"/>
      <c r="M284" s="639"/>
      <c r="N284" s="639"/>
      <c r="O284" s="639"/>
      <c r="P284" s="639"/>
      <c r="Q284" s="639"/>
      <c r="R284" s="639"/>
      <c r="S284" s="639"/>
      <c r="T284" s="639"/>
    </row>
    <row r="285" spans="2:20" s="638" customFormat="1" ht="42.75">
      <c r="B285" s="86">
        <v>3</v>
      </c>
      <c r="C285" s="782" t="s">
        <v>661</v>
      </c>
      <c r="D285" s="783"/>
      <c r="E285" s="784"/>
      <c r="F285" s="1148"/>
      <c r="G285" s="784"/>
      <c r="I285" s="639"/>
      <c r="J285" s="639"/>
      <c r="K285" s="639"/>
      <c r="L285" s="639"/>
      <c r="M285" s="639"/>
      <c r="N285" s="639"/>
      <c r="O285" s="639"/>
      <c r="P285" s="639"/>
      <c r="Q285" s="639"/>
      <c r="R285" s="639"/>
      <c r="S285" s="639"/>
      <c r="T285" s="639"/>
    </row>
    <row r="286" spans="2:20" s="638" customFormat="1" ht="59.25">
      <c r="B286" s="656"/>
      <c r="C286" s="676" t="s">
        <v>662</v>
      </c>
      <c r="E286" s="763"/>
      <c r="F286" s="1145"/>
      <c r="G286" s="763"/>
      <c r="I286" s="639"/>
      <c r="J286" s="639"/>
      <c r="K286" s="639"/>
      <c r="L286" s="639"/>
      <c r="M286" s="639"/>
      <c r="N286" s="639"/>
      <c r="O286" s="639"/>
      <c r="P286" s="639"/>
      <c r="Q286" s="639"/>
      <c r="R286" s="639"/>
      <c r="S286" s="639"/>
      <c r="T286" s="639"/>
    </row>
    <row r="287" spans="2:20" s="638" customFormat="1" ht="42.75">
      <c r="B287" s="656"/>
      <c r="C287" s="646" t="s">
        <v>663</v>
      </c>
      <c r="F287" s="1127"/>
      <c r="G287" s="636"/>
      <c r="I287" s="639"/>
      <c r="J287" s="639"/>
      <c r="K287" s="639"/>
      <c r="L287" s="639"/>
      <c r="M287" s="639"/>
      <c r="N287" s="639"/>
      <c r="O287" s="639"/>
      <c r="P287" s="639"/>
      <c r="Q287" s="639"/>
      <c r="R287" s="639"/>
      <c r="S287" s="639"/>
      <c r="T287" s="639"/>
    </row>
    <row r="288" spans="2:20" s="638" customFormat="1" ht="57">
      <c r="B288" s="656"/>
      <c r="C288" s="675" t="s">
        <v>664</v>
      </c>
      <c r="E288" s="763"/>
      <c r="F288" s="1145"/>
      <c r="G288" s="763"/>
      <c r="I288" s="639"/>
      <c r="J288" s="580"/>
      <c r="K288" s="580"/>
      <c r="L288" s="580"/>
      <c r="M288" s="580"/>
      <c r="N288" s="580"/>
      <c r="O288" s="639"/>
      <c r="P288" s="639"/>
      <c r="Q288" s="639"/>
      <c r="R288" s="639"/>
      <c r="S288" s="639"/>
      <c r="T288" s="639"/>
    </row>
    <row r="289" spans="2:20" s="638" customFormat="1">
      <c r="B289" s="656"/>
      <c r="C289" s="676" t="s">
        <v>665</v>
      </c>
      <c r="E289" s="763"/>
      <c r="F289" s="1145"/>
      <c r="G289" s="763"/>
      <c r="I289" s="639"/>
      <c r="J289" s="639"/>
      <c r="K289" s="639"/>
      <c r="L289" s="639"/>
      <c r="M289" s="639"/>
      <c r="N289" s="639"/>
      <c r="O289" s="639"/>
      <c r="P289" s="639"/>
      <c r="Q289" s="639"/>
      <c r="R289" s="639"/>
      <c r="S289" s="639"/>
      <c r="T289" s="639"/>
    </row>
    <row r="290" spans="2:20" s="638" customFormat="1" ht="16.5">
      <c r="B290" s="656"/>
      <c r="C290" s="676" t="s">
        <v>670</v>
      </c>
      <c r="E290" s="763"/>
      <c r="F290" s="1145"/>
      <c r="G290" s="763"/>
      <c r="I290" s="639"/>
      <c r="J290" s="639"/>
      <c r="K290" s="639"/>
      <c r="L290" s="639"/>
      <c r="M290" s="639"/>
      <c r="N290" s="639"/>
      <c r="O290" s="639"/>
      <c r="P290" s="639"/>
      <c r="Q290" s="639"/>
      <c r="R290" s="639"/>
      <c r="S290" s="639"/>
      <c r="T290" s="639"/>
    </row>
    <row r="291" spans="2:20" s="638" customFormat="1" ht="12.75">
      <c r="B291" s="656"/>
      <c r="E291" s="763"/>
      <c r="F291" s="1145"/>
      <c r="G291" s="763"/>
      <c r="I291" s="639"/>
      <c r="J291" s="639"/>
      <c r="K291" s="639"/>
      <c r="L291" s="639"/>
      <c r="M291" s="639"/>
      <c r="N291" s="639"/>
      <c r="O291" s="639"/>
      <c r="P291" s="639"/>
      <c r="Q291" s="639"/>
      <c r="R291" s="639"/>
      <c r="S291" s="639"/>
      <c r="T291" s="639"/>
    </row>
    <row r="292" spans="2:20" s="638" customFormat="1">
      <c r="B292" s="86"/>
      <c r="C292" s="676" t="s">
        <v>645</v>
      </c>
      <c r="E292" s="762"/>
      <c r="F292" s="1145"/>
      <c r="G292" s="763"/>
      <c r="I292" s="639"/>
      <c r="J292" s="639"/>
      <c r="K292" s="639"/>
      <c r="L292" s="639"/>
      <c r="M292" s="639"/>
      <c r="N292" s="639"/>
      <c r="O292" s="639"/>
      <c r="P292" s="639"/>
      <c r="Q292" s="639"/>
      <c r="R292" s="639"/>
      <c r="S292" s="639"/>
      <c r="T292" s="639"/>
    </row>
    <row r="293" spans="2:20" s="638" customFormat="1" ht="16.5">
      <c r="B293" s="656"/>
      <c r="C293" s="681" t="s">
        <v>646</v>
      </c>
      <c r="D293" s="681" t="s">
        <v>671</v>
      </c>
      <c r="E293" s="785">
        <v>110</v>
      </c>
      <c r="F293" s="1126"/>
      <c r="G293" s="660">
        <f>E293*F293</f>
        <v>0</v>
      </c>
      <c r="I293" s="639"/>
      <c r="J293" s="639"/>
      <c r="K293" s="639"/>
      <c r="L293" s="639"/>
      <c r="M293" s="639"/>
      <c r="N293" s="639"/>
      <c r="O293" s="639"/>
      <c r="P293" s="639"/>
      <c r="Q293" s="639"/>
      <c r="R293" s="639"/>
      <c r="S293" s="639"/>
      <c r="T293" s="639"/>
    </row>
    <row r="294" spans="2:20" s="638" customFormat="1">
      <c r="B294" s="656"/>
      <c r="C294" s="765"/>
      <c r="D294" s="765"/>
      <c r="E294" s="786"/>
      <c r="F294" s="1128"/>
      <c r="G294" s="664"/>
      <c r="I294" s="639"/>
      <c r="J294" s="639"/>
      <c r="K294" s="639"/>
      <c r="L294" s="639"/>
      <c r="M294" s="639"/>
      <c r="N294" s="639"/>
      <c r="O294" s="639"/>
      <c r="P294" s="639"/>
      <c r="Q294" s="639"/>
      <c r="R294" s="639"/>
      <c r="S294" s="639"/>
      <c r="T294" s="639"/>
    </row>
    <row r="295" spans="2:20" s="638" customFormat="1">
      <c r="B295" s="656"/>
      <c r="C295" s="676" t="s">
        <v>647</v>
      </c>
      <c r="E295" s="763"/>
      <c r="F295" s="1145"/>
      <c r="G295" s="763"/>
      <c r="I295" s="639"/>
      <c r="J295" s="639"/>
      <c r="K295" s="639"/>
      <c r="L295" s="639"/>
      <c r="M295" s="639"/>
      <c r="N295" s="639"/>
      <c r="O295" s="639"/>
      <c r="P295" s="639"/>
      <c r="Q295" s="639"/>
      <c r="R295" s="639"/>
      <c r="S295" s="639"/>
      <c r="T295" s="639"/>
    </row>
    <row r="296" spans="2:20" s="638" customFormat="1" ht="16.5">
      <c r="B296" s="656"/>
      <c r="C296" s="681" t="s">
        <v>646</v>
      </c>
      <c r="D296" s="681" t="s">
        <v>671</v>
      </c>
      <c r="E296" s="785">
        <v>102</v>
      </c>
      <c r="F296" s="1126"/>
      <c r="G296" s="660">
        <f>E296*F296</f>
        <v>0</v>
      </c>
      <c r="I296" s="639"/>
      <c r="J296" s="580"/>
      <c r="K296" s="580"/>
      <c r="L296" s="580"/>
      <c r="M296" s="639"/>
      <c r="N296" s="639"/>
      <c r="O296" s="639"/>
      <c r="P296" s="639"/>
      <c r="Q296" s="639"/>
      <c r="R296" s="639"/>
      <c r="S296" s="639"/>
      <c r="T296" s="639"/>
    </row>
    <row r="297" spans="2:20" s="638" customFormat="1">
      <c r="B297" s="731"/>
      <c r="C297" s="633"/>
      <c r="D297" s="633"/>
      <c r="E297" s="663"/>
      <c r="F297" s="1149"/>
      <c r="G297" s="787"/>
      <c r="I297" s="639"/>
      <c r="J297" s="639"/>
      <c r="K297" s="639"/>
      <c r="L297" s="639"/>
      <c r="M297" s="639"/>
      <c r="N297" s="639"/>
      <c r="O297" s="639"/>
      <c r="P297" s="639"/>
      <c r="Q297" s="639"/>
      <c r="R297" s="639"/>
      <c r="S297" s="639"/>
      <c r="T297" s="639"/>
    </row>
    <row r="298" spans="2:20" s="638" customFormat="1" hidden="1">
      <c r="B298" s="700"/>
      <c r="C298" s="633"/>
      <c r="D298" s="639"/>
      <c r="E298" s="639"/>
      <c r="F298" s="1128"/>
      <c r="G298" s="664"/>
      <c r="I298" s="639"/>
      <c r="J298" s="639"/>
      <c r="K298" s="639"/>
      <c r="L298" s="639"/>
      <c r="M298" s="639"/>
      <c r="N298" s="639"/>
      <c r="O298" s="639"/>
      <c r="P298" s="639"/>
      <c r="Q298" s="639"/>
      <c r="R298" s="639"/>
      <c r="S298" s="639"/>
      <c r="T298" s="639"/>
    </row>
    <row r="299" spans="2:20" s="638" customFormat="1" hidden="1">
      <c r="B299" s="731"/>
      <c r="C299" s="633"/>
      <c r="D299" s="639"/>
      <c r="E299" s="639"/>
      <c r="F299" s="1128"/>
      <c r="G299" s="664"/>
      <c r="I299" s="639"/>
      <c r="J299" s="639"/>
      <c r="K299" s="639"/>
      <c r="L299" s="639"/>
      <c r="M299" s="639"/>
      <c r="N299" s="639"/>
      <c r="O299" s="639"/>
      <c r="P299" s="639"/>
      <c r="Q299" s="639"/>
      <c r="R299" s="639"/>
      <c r="S299" s="639"/>
      <c r="T299" s="639"/>
    </row>
    <row r="300" spans="2:20" s="638" customFormat="1" hidden="1">
      <c r="B300" s="731"/>
      <c r="C300" s="633"/>
      <c r="D300" s="639"/>
      <c r="E300" s="639"/>
      <c r="F300" s="1128"/>
      <c r="G300" s="664"/>
      <c r="I300" s="639"/>
      <c r="J300" s="639"/>
      <c r="K300" s="639"/>
      <c r="L300" s="639"/>
      <c r="M300" s="639"/>
      <c r="N300" s="639"/>
      <c r="O300" s="639"/>
      <c r="P300" s="639"/>
      <c r="Q300" s="639"/>
      <c r="R300" s="639"/>
      <c r="S300" s="639"/>
      <c r="T300" s="639"/>
    </row>
    <row r="301" spans="2:20" s="638" customFormat="1" hidden="1">
      <c r="B301" s="731"/>
      <c r="C301" s="633"/>
      <c r="D301" s="639"/>
      <c r="E301" s="639"/>
      <c r="F301" s="1128"/>
      <c r="G301" s="664"/>
      <c r="I301" s="639"/>
      <c r="J301" s="639"/>
      <c r="K301" s="639"/>
      <c r="L301" s="639"/>
      <c r="M301" s="639"/>
      <c r="N301" s="639"/>
      <c r="O301" s="639"/>
      <c r="P301" s="639"/>
      <c r="Q301" s="639"/>
      <c r="R301" s="639"/>
      <c r="S301" s="639"/>
      <c r="T301" s="639"/>
    </row>
    <row r="302" spans="2:20" s="638" customFormat="1" hidden="1">
      <c r="B302" s="731"/>
      <c r="C302" s="633"/>
      <c r="D302" s="639"/>
      <c r="E302" s="639"/>
      <c r="F302" s="1128"/>
      <c r="G302" s="664"/>
      <c r="I302" s="639"/>
      <c r="J302" s="639"/>
      <c r="K302" s="639"/>
      <c r="L302" s="639"/>
      <c r="M302" s="639"/>
      <c r="N302" s="639"/>
      <c r="O302" s="639"/>
      <c r="P302" s="639"/>
      <c r="Q302" s="639"/>
      <c r="R302" s="639"/>
      <c r="S302" s="639"/>
      <c r="T302" s="639"/>
    </row>
    <row r="303" spans="2:20" s="638" customFormat="1" hidden="1">
      <c r="B303" s="731"/>
      <c r="C303" s="633"/>
      <c r="D303" s="639"/>
      <c r="E303" s="639"/>
      <c r="F303" s="1128"/>
      <c r="G303" s="664"/>
      <c r="I303" s="639"/>
      <c r="J303" s="639"/>
      <c r="K303" s="639"/>
      <c r="L303" s="639"/>
      <c r="M303" s="639"/>
      <c r="N303" s="639"/>
      <c r="O303" s="639"/>
      <c r="P303" s="639"/>
      <c r="Q303" s="639"/>
      <c r="R303" s="639"/>
      <c r="S303" s="639"/>
      <c r="T303" s="639"/>
    </row>
    <row r="304" spans="2:20" s="638" customFormat="1" hidden="1">
      <c r="B304" s="731"/>
      <c r="C304" s="639"/>
      <c r="D304" s="633"/>
      <c r="E304" s="733"/>
      <c r="F304" s="1128"/>
      <c r="G304" s="664"/>
      <c r="I304" s="639"/>
      <c r="J304" s="639"/>
      <c r="K304" s="639"/>
      <c r="L304" s="639"/>
      <c r="M304" s="639"/>
      <c r="N304" s="639"/>
      <c r="O304" s="639"/>
      <c r="P304" s="639"/>
      <c r="Q304" s="639"/>
      <c r="R304" s="639"/>
      <c r="S304" s="639"/>
      <c r="T304" s="639"/>
    </row>
    <row r="305" spans="1:26" s="638" customFormat="1" hidden="1">
      <c r="B305" s="86"/>
      <c r="E305" s="788"/>
      <c r="F305" s="1127"/>
      <c r="G305" s="636"/>
      <c r="I305" s="639"/>
      <c r="J305" s="639"/>
      <c r="K305" s="639"/>
      <c r="L305" s="639"/>
      <c r="M305" s="639"/>
      <c r="N305" s="639"/>
      <c r="O305" s="639"/>
      <c r="P305" s="639"/>
      <c r="Q305" s="639"/>
      <c r="R305" s="639"/>
      <c r="S305" s="639"/>
      <c r="T305" s="639"/>
    </row>
    <row r="306" spans="1:26" s="638" customFormat="1" ht="0.75" hidden="1" customHeight="1">
      <c r="B306" s="700"/>
      <c r="C306" s="633"/>
      <c r="D306" s="639"/>
      <c r="E306" s="733"/>
      <c r="F306" s="1128"/>
      <c r="G306" s="664"/>
      <c r="I306" s="639"/>
      <c r="J306" s="639"/>
      <c r="K306" s="639"/>
      <c r="L306" s="639"/>
      <c r="M306" s="639"/>
      <c r="N306" s="639"/>
      <c r="O306" s="639"/>
      <c r="P306" s="639"/>
      <c r="Q306" s="639"/>
      <c r="R306" s="639"/>
      <c r="S306" s="639"/>
      <c r="T306" s="639"/>
    </row>
    <row r="307" spans="1:26" s="638" customFormat="1" hidden="1">
      <c r="B307" s="731"/>
      <c r="C307" s="633"/>
      <c r="D307" s="639"/>
      <c r="E307" s="733"/>
      <c r="F307" s="1128"/>
      <c r="G307" s="664"/>
      <c r="I307" s="639"/>
      <c r="J307" s="639"/>
      <c r="K307" s="639"/>
      <c r="L307" s="639"/>
      <c r="M307" s="639"/>
      <c r="N307" s="639"/>
      <c r="O307" s="639"/>
      <c r="P307" s="639"/>
      <c r="Q307" s="639"/>
      <c r="R307" s="639"/>
      <c r="S307" s="639"/>
      <c r="T307" s="639"/>
    </row>
    <row r="308" spans="1:26" s="638" customFormat="1" hidden="1">
      <c r="B308" s="731"/>
      <c r="C308" s="633"/>
      <c r="D308" s="639"/>
      <c r="E308" s="733"/>
      <c r="F308" s="1128"/>
      <c r="G308" s="664"/>
      <c r="I308" s="639"/>
      <c r="J308" s="639"/>
      <c r="K308" s="639"/>
      <c r="L308" s="639"/>
      <c r="M308" s="639"/>
      <c r="N308" s="639"/>
      <c r="O308" s="639"/>
      <c r="P308" s="639"/>
      <c r="Q308" s="639"/>
      <c r="R308" s="639"/>
      <c r="S308" s="639"/>
      <c r="T308" s="639"/>
    </row>
    <row r="309" spans="1:26" s="638" customFormat="1" hidden="1">
      <c r="B309" s="731"/>
      <c r="C309" s="633"/>
      <c r="D309" s="633"/>
      <c r="E309" s="733"/>
      <c r="F309" s="1128"/>
      <c r="G309" s="664"/>
      <c r="I309" s="639"/>
      <c r="J309" s="639"/>
      <c r="K309" s="639"/>
      <c r="L309" s="639"/>
      <c r="M309" s="639"/>
      <c r="N309" s="639"/>
      <c r="O309" s="639"/>
      <c r="P309" s="639"/>
      <c r="Q309" s="639"/>
      <c r="R309" s="639"/>
      <c r="S309" s="639"/>
      <c r="T309" s="639"/>
    </row>
    <row r="310" spans="1:26" s="793" customFormat="1" ht="15">
      <c r="B310" s="789"/>
      <c r="C310" s="790"/>
      <c r="D310" s="791"/>
      <c r="E310" s="792"/>
      <c r="F310" s="1150"/>
      <c r="G310" s="794"/>
      <c r="I310" s="795"/>
      <c r="J310" s="796"/>
      <c r="K310" s="796"/>
      <c r="L310" s="796"/>
      <c r="M310" s="797"/>
      <c r="N310" s="798"/>
      <c r="O310" s="799"/>
      <c r="P310" s="800"/>
      <c r="Q310" s="796"/>
      <c r="R310" s="796"/>
      <c r="S310" s="796"/>
      <c r="T310" s="796"/>
    </row>
    <row r="311" spans="1:26" s="736" customFormat="1">
      <c r="B311" s="747">
        <v>4</v>
      </c>
      <c r="C311" s="86" t="s">
        <v>672</v>
      </c>
      <c r="D311" s="748"/>
      <c r="F311" s="1140"/>
      <c r="G311" s="749"/>
      <c r="I311" s="631"/>
      <c r="J311" s="674"/>
      <c r="K311" s="674"/>
      <c r="L311" s="674"/>
      <c r="M311" s="53"/>
      <c r="N311" s="50"/>
      <c r="O311" s="223"/>
      <c r="P311" s="801"/>
      <c r="Q311" s="674"/>
      <c r="R311" s="674"/>
      <c r="S311" s="674"/>
      <c r="T311" s="674"/>
    </row>
    <row r="312" spans="1:26" s="736" customFormat="1" ht="72">
      <c r="B312" s="747"/>
      <c r="C312" s="633" t="s">
        <v>673</v>
      </c>
      <c r="D312" s="748"/>
      <c r="E312" s="736" t="s">
        <v>674</v>
      </c>
      <c r="F312" s="1140"/>
      <c r="G312" s="749"/>
      <c r="I312" s="631"/>
      <c r="J312" s="674"/>
      <c r="K312" s="674"/>
      <c r="L312" s="674"/>
      <c r="M312" s="53"/>
      <c r="N312" s="50"/>
      <c r="O312" s="223"/>
      <c r="P312" s="801"/>
      <c r="Q312" s="674"/>
      <c r="R312" s="674"/>
      <c r="S312" s="674"/>
      <c r="T312" s="674"/>
    </row>
    <row r="313" spans="1:26" s="638" customFormat="1">
      <c r="B313" s="731"/>
      <c r="C313" s="633" t="s">
        <v>675</v>
      </c>
      <c r="D313" s="633"/>
      <c r="E313" s="733"/>
      <c r="F313" s="1151"/>
      <c r="G313" s="95"/>
      <c r="I313" s="639"/>
      <c r="J313" s="639"/>
      <c r="K313" s="639"/>
      <c r="L313" s="639"/>
      <c r="M313" s="639"/>
      <c r="N313" s="693"/>
      <c r="O313" s="693"/>
      <c r="P313" s="693"/>
      <c r="Q313" s="693"/>
      <c r="R313" s="639"/>
      <c r="S313" s="639"/>
      <c r="T313" s="639"/>
      <c r="U313" s="639"/>
      <c r="V313" s="639"/>
      <c r="W313" s="639"/>
      <c r="X313" s="639"/>
      <c r="Y313" s="639"/>
      <c r="Z313" s="639"/>
    </row>
    <row r="314" spans="1:26" s="736" customFormat="1">
      <c r="B314" s="747"/>
      <c r="C314" s="86" t="s">
        <v>676</v>
      </c>
      <c r="D314" s="662" t="s">
        <v>302</v>
      </c>
      <c r="E314" s="785">
        <v>21</v>
      </c>
      <c r="F314" s="1126"/>
      <c r="G314" s="660">
        <f>E314*F314</f>
        <v>0</v>
      </c>
      <c r="I314" s="631"/>
      <c r="J314" s="674"/>
      <c r="K314" s="674"/>
      <c r="L314" s="674"/>
      <c r="M314" s="53"/>
      <c r="N314" s="50"/>
      <c r="O314" s="223"/>
      <c r="P314" s="801"/>
      <c r="Q314" s="674"/>
      <c r="R314" s="674"/>
      <c r="S314" s="674"/>
      <c r="T314" s="674"/>
    </row>
    <row r="315" spans="1:26" s="793" customFormat="1" ht="15">
      <c r="A315" s="638"/>
      <c r="B315" s="802"/>
      <c r="C315" s="803"/>
      <c r="D315" s="804"/>
      <c r="E315" s="762"/>
      <c r="F315" s="1141"/>
      <c r="G315" s="749"/>
      <c r="I315" s="795"/>
      <c r="J315" s="796"/>
      <c r="K315" s="796"/>
      <c r="L315" s="796"/>
      <c r="M315" s="797"/>
      <c r="N315" s="798"/>
      <c r="O315" s="799"/>
      <c r="P315" s="800"/>
      <c r="Q315" s="796"/>
      <c r="R315" s="796"/>
      <c r="S315" s="796"/>
      <c r="T315" s="796"/>
    </row>
    <row r="316" spans="1:26" s="696" customFormat="1" ht="28.5">
      <c r="A316" s="638"/>
      <c r="B316" s="747">
        <v>5</v>
      </c>
      <c r="C316" s="86" t="s">
        <v>677</v>
      </c>
      <c r="D316" s="638"/>
      <c r="E316" s="762"/>
      <c r="F316" s="1141"/>
      <c r="G316" s="805"/>
      <c r="H316" s="638"/>
      <c r="I316" s="806"/>
      <c r="J316" s="639"/>
      <c r="K316" s="639"/>
      <c r="L316" s="639"/>
      <c r="M316" s="639"/>
      <c r="N316" s="639"/>
      <c r="O316" s="639"/>
      <c r="P316" s="639"/>
      <c r="Q316" s="639"/>
      <c r="R316" s="639"/>
      <c r="S316" s="639"/>
      <c r="T316" s="639"/>
    </row>
    <row r="317" spans="1:26" s="696" customFormat="1" ht="30.75">
      <c r="A317" s="638"/>
      <c r="B317" s="747"/>
      <c r="C317" s="643" t="s">
        <v>678</v>
      </c>
      <c r="D317" s="638"/>
      <c r="E317" s="762"/>
      <c r="F317" s="1141"/>
      <c r="G317" s="805"/>
      <c r="H317" s="638"/>
      <c r="I317" s="806"/>
      <c r="J317" s="639"/>
      <c r="K317" s="639"/>
      <c r="L317" s="639"/>
      <c r="M317" s="639"/>
      <c r="N317" s="639"/>
      <c r="O317" s="639"/>
      <c r="P317" s="639"/>
      <c r="Q317" s="639"/>
      <c r="R317" s="639"/>
      <c r="S317" s="639"/>
      <c r="T317" s="639"/>
    </row>
    <row r="318" spans="1:26" s="696" customFormat="1" ht="28.5">
      <c r="A318" s="638"/>
      <c r="B318" s="802"/>
      <c r="C318" s="807" t="s">
        <v>679</v>
      </c>
      <c r="D318" s="681" t="s">
        <v>671</v>
      </c>
      <c r="E318" s="808">
        <v>44</v>
      </c>
      <c r="F318" s="1126"/>
      <c r="G318" s="660">
        <f>E318*F318</f>
        <v>0</v>
      </c>
      <c r="H318" s="638"/>
      <c r="I318" s="809"/>
      <c r="J318" s="661"/>
      <c r="K318" s="639"/>
      <c r="L318" s="639"/>
      <c r="M318" s="639"/>
      <c r="N318" s="639"/>
      <c r="O318" s="639"/>
      <c r="P318" s="639"/>
      <c r="Q318" s="639"/>
      <c r="R318" s="639"/>
      <c r="S318" s="639"/>
      <c r="T318" s="639"/>
    </row>
    <row r="319" spans="1:26" s="638" customFormat="1" ht="15">
      <c r="B319" s="802"/>
      <c r="C319" s="803"/>
      <c r="D319" s="646"/>
      <c r="E319" s="762"/>
      <c r="F319" s="1141"/>
      <c r="G319" s="762"/>
      <c r="I319" s="590"/>
      <c r="J319" s="639"/>
      <c r="K319" s="639"/>
      <c r="L319" s="639"/>
      <c r="M319" s="639"/>
      <c r="N319" s="639"/>
      <c r="O319" s="639"/>
      <c r="P319" s="639"/>
      <c r="Q319" s="639"/>
      <c r="R319" s="639"/>
      <c r="S319" s="639"/>
      <c r="T319" s="639"/>
    </row>
    <row r="320" spans="1:26" s="813" customFormat="1" ht="28.5">
      <c r="A320" s="638"/>
      <c r="B320" s="747">
        <v>6</v>
      </c>
      <c r="C320" s="86" t="s">
        <v>680</v>
      </c>
      <c r="D320" s="810"/>
      <c r="E320" s="638"/>
      <c r="F320" s="1141"/>
      <c r="G320" s="638"/>
      <c r="H320" s="638"/>
      <c r="I320" s="811"/>
      <c r="J320" s="648"/>
      <c r="K320" s="812"/>
      <c r="L320" s="639"/>
      <c r="M320" s="639"/>
      <c r="N320" s="639"/>
      <c r="O320" s="639"/>
      <c r="P320" s="639"/>
      <c r="Q320" s="639"/>
      <c r="R320" s="639"/>
      <c r="S320" s="639"/>
      <c r="T320" s="639"/>
    </row>
    <row r="321" spans="1:20" s="815" customFormat="1" ht="45">
      <c r="A321" s="638"/>
      <c r="B321" s="747"/>
      <c r="C321" s="646" t="s">
        <v>681</v>
      </c>
      <c r="D321" s="814"/>
      <c r="E321" s="762"/>
      <c r="F321" s="1141"/>
      <c r="G321" s="805"/>
      <c r="H321" s="638"/>
      <c r="I321" s="806"/>
      <c r="J321" s="639"/>
      <c r="K321" s="639"/>
      <c r="L321" s="639"/>
      <c r="M321" s="639"/>
      <c r="N321" s="639"/>
      <c r="O321" s="639"/>
      <c r="P321" s="639"/>
      <c r="Q321" s="639"/>
      <c r="R321" s="639"/>
      <c r="S321" s="639"/>
      <c r="T321" s="639"/>
    </row>
    <row r="322" spans="1:20" s="815" customFormat="1">
      <c r="A322" s="638"/>
      <c r="B322" s="802"/>
      <c r="C322" s="816" t="s">
        <v>682</v>
      </c>
      <c r="D322" s="658" t="s">
        <v>302</v>
      </c>
      <c r="E322" s="808">
        <v>9</v>
      </c>
      <c r="F322" s="1152"/>
      <c r="G322" s="660">
        <f>E322*F322</f>
        <v>0</v>
      </c>
      <c r="H322" s="638"/>
      <c r="I322" s="806"/>
      <c r="J322" s="639"/>
      <c r="K322" s="639"/>
      <c r="L322" s="639"/>
      <c r="M322" s="639"/>
      <c r="N322" s="639"/>
      <c r="O322" s="639"/>
      <c r="P322" s="639"/>
      <c r="Q322" s="639"/>
      <c r="R322" s="639"/>
      <c r="S322" s="639"/>
      <c r="T322" s="639"/>
    </row>
    <row r="323" spans="1:20" s="638" customFormat="1">
      <c r="B323" s="86"/>
      <c r="F323" s="1128"/>
      <c r="G323" s="664"/>
      <c r="I323" s="639"/>
      <c r="J323" s="639"/>
      <c r="K323" s="639"/>
      <c r="L323" s="639"/>
      <c r="M323" s="639"/>
      <c r="N323" s="639"/>
      <c r="O323" s="639"/>
      <c r="P323" s="639"/>
      <c r="Q323" s="639"/>
      <c r="R323" s="639"/>
      <c r="S323" s="639"/>
      <c r="T323" s="639"/>
    </row>
    <row r="324" spans="1:20" s="638" customFormat="1" ht="15">
      <c r="B324" s="666" t="s">
        <v>649</v>
      </c>
      <c r="C324" s="717" t="s">
        <v>683</v>
      </c>
      <c r="D324" s="668"/>
      <c r="E324" s="718"/>
      <c r="F324" s="1129"/>
      <c r="G324" s="660">
        <f>SUM(G268:G322)</f>
        <v>0</v>
      </c>
      <c r="I324" s="639"/>
      <c r="J324" s="639"/>
      <c r="K324" s="639"/>
      <c r="L324" s="639"/>
      <c r="M324" s="639"/>
      <c r="N324" s="639"/>
      <c r="O324" s="639"/>
      <c r="P324" s="639"/>
      <c r="Q324" s="639"/>
      <c r="R324" s="639"/>
      <c r="S324" s="639"/>
      <c r="T324" s="639"/>
    </row>
    <row r="325" spans="1:20" s="638" customFormat="1">
      <c r="B325" s="86"/>
      <c r="F325" s="1127"/>
      <c r="G325" s="636"/>
      <c r="I325" s="639"/>
      <c r="J325" s="639"/>
      <c r="K325" s="639"/>
      <c r="L325" s="639"/>
      <c r="M325" s="639"/>
      <c r="N325" s="639"/>
      <c r="O325" s="639"/>
      <c r="P325" s="639"/>
      <c r="Q325" s="639"/>
      <c r="R325" s="639"/>
      <c r="S325" s="639"/>
      <c r="T325" s="639"/>
    </row>
    <row r="326" spans="1:20" s="638" customFormat="1">
      <c r="B326" s="86"/>
      <c r="F326" s="1127"/>
      <c r="G326" s="636"/>
      <c r="I326" s="639"/>
      <c r="J326" s="639"/>
      <c r="K326" s="639"/>
      <c r="L326" s="639"/>
      <c r="M326" s="639"/>
      <c r="N326" s="639"/>
      <c r="O326" s="639"/>
      <c r="P326" s="639"/>
      <c r="Q326" s="639"/>
      <c r="R326" s="639"/>
      <c r="S326" s="639"/>
      <c r="T326" s="639"/>
    </row>
    <row r="327" spans="1:20" s="638" customFormat="1" ht="42.75">
      <c r="B327" s="650" t="s">
        <v>684</v>
      </c>
      <c r="C327" s="650" t="s">
        <v>200</v>
      </c>
      <c r="D327" s="652" t="s">
        <v>237</v>
      </c>
      <c r="E327" s="653" t="s">
        <v>304</v>
      </c>
      <c r="F327" s="1130" t="s">
        <v>306</v>
      </c>
      <c r="G327" s="655" t="s">
        <v>512</v>
      </c>
      <c r="I327" s="639"/>
      <c r="J327" s="639"/>
      <c r="K327" s="639"/>
      <c r="L327" s="639"/>
      <c r="M327" s="639"/>
      <c r="N327" s="639"/>
      <c r="O327" s="639"/>
      <c r="P327" s="639"/>
      <c r="Q327" s="639"/>
      <c r="R327" s="639"/>
      <c r="S327" s="639"/>
      <c r="T327" s="639"/>
    </row>
    <row r="328" spans="1:20" s="638" customFormat="1">
      <c r="B328" s="86"/>
      <c r="F328" s="1127"/>
      <c r="G328" s="636"/>
      <c r="I328" s="639"/>
      <c r="J328" s="639"/>
      <c r="K328" s="639"/>
      <c r="L328" s="639"/>
      <c r="M328" s="639"/>
      <c r="N328" s="639"/>
      <c r="O328" s="639"/>
      <c r="P328" s="639"/>
      <c r="Q328" s="639"/>
      <c r="R328" s="639"/>
      <c r="S328" s="639"/>
      <c r="T328" s="639"/>
    </row>
    <row r="329" spans="1:20" s="638" customFormat="1" ht="28.5">
      <c r="B329" s="86">
        <v>1</v>
      </c>
      <c r="C329" s="646" t="s">
        <v>685</v>
      </c>
      <c r="F329" s="1127"/>
      <c r="G329" s="636"/>
      <c r="I329" s="639"/>
      <c r="J329" s="639"/>
      <c r="K329" s="639"/>
      <c r="L329" s="639"/>
      <c r="M329" s="639"/>
      <c r="N329" s="639"/>
      <c r="O329" s="639"/>
      <c r="P329" s="639"/>
      <c r="Q329" s="639"/>
      <c r="R329" s="639"/>
      <c r="S329" s="639"/>
      <c r="T329" s="639"/>
    </row>
    <row r="330" spans="1:20" s="638" customFormat="1" ht="57">
      <c r="B330" s="802"/>
      <c r="C330" s="646" t="s">
        <v>686</v>
      </c>
      <c r="E330" s="762"/>
      <c r="F330" s="1141"/>
      <c r="G330" s="762"/>
      <c r="I330" s="806"/>
      <c r="J330" s="639"/>
      <c r="K330" s="639"/>
      <c r="L330" s="639"/>
      <c r="M330" s="639"/>
      <c r="N330" s="639"/>
      <c r="O330" s="639"/>
      <c r="P330" s="639"/>
      <c r="Q330" s="639"/>
      <c r="R330" s="639"/>
      <c r="S330" s="639"/>
      <c r="T330" s="639"/>
    </row>
    <row r="331" spans="1:20" s="638" customFormat="1" ht="71.25">
      <c r="B331" s="802"/>
      <c r="C331" s="646" t="s">
        <v>687</v>
      </c>
      <c r="E331" s="762"/>
      <c r="F331" s="1141"/>
      <c r="G331" s="762"/>
      <c r="I331" s="806"/>
      <c r="J331" s="639"/>
      <c r="K331" s="639"/>
      <c r="L331" s="639"/>
      <c r="M331" s="639"/>
      <c r="N331" s="639"/>
      <c r="O331" s="639"/>
      <c r="P331" s="639"/>
      <c r="Q331" s="639"/>
      <c r="R331" s="639"/>
      <c r="S331" s="639"/>
      <c r="T331" s="639"/>
    </row>
    <row r="332" spans="1:20" s="638" customFormat="1" ht="71.25">
      <c r="B332" s="802"/>
      <c r="C332" s="646" t="s">
        <v>688</v>
      </c>
      <c r="E332" s="762"/>
      <c r="F332" s="1141"/>
      <c r="G332" s="762"/>
      <c r="I332" s="806"/>
      <c r="J332" s="639"/>
      <c r="K332" s="639"/>
      <c r="L332" s="639"/>
      <c r="M332" s="639"/>
      <c r="N332" s="639"/>
      <c r="O332" s="639"/>
      <c r="P332" s="639"/>
      <c r="Q332" s="639"/>
      <c r="R332" s="639"/>
      <c r="S332" s="639"/>
      <c r="T332" s="639"/>
    </row>
    <row r="333" spans="1:20" s="638" customFormat="1" ht="42.75">
      <c r="B333" s="802"/>
      <c r="C333" s="646" t="s">
        <v>689</v>
      </c>
      <c r="E333" s="762"/>
      <c r="F333" s="1141"/>
      <c r="G333" s="762"/>
      <c r="I333" s="806"/>
      <c r="J333" s="639"/>
      <c r="K333" s="639"/>
      <c r="L333" s="639"/>
      <c r="M333" s="639"/>
      <c r="N333" s="639"/>
      <c r="O333" s="639"/>
      <c r="P333" s="639"/>
      <c r="Q333" s="639"/>
      <c r="R333" s="639"/>
      <c r="S333" s="639"/>
      <c r="T333" s="639"/>
    </row>
    <row r="334" spans="1:20" s="638" customFormat="1" ht="16.5">
      <c r="B334" s="656"/>
      <c r="C334" s="646" t="s">
        <v>690</v>
      </c>
      <c r="F334" s="1127"/>
      <c r="G334" s="636"/>
      <c r="I334" s="639"/>
      <c r="J334" s="639"/>
      <c r="K334" s="639"/>
      <c r="L334" s="639"/>
      <c r="M334" s="639"/>
      <c r="N334" s="639"/>
      <c r="O334" s="639"/>
      <c r="P334" s="639"/>
      <c r="Q334" s="639"/>
      <c r="R334" s="639"/>
      <c r="S334" s="639"/>
      <c r="T334" s="639"/>
    </row>
    <row r="335" spans="1:20" s="638" customFormat="1">
      <c r="B335" s="86"/>
      <c r="F335" s="1127"/>
      <c r="G335" s="636"/>
      <c r="I335" s="639"/>
      <c r="J335" s="639"/>
      <c r="K335" s="639"/>
      <c r="L335" s="639"/>
      <c r="M335" s="639"/>
      <c r="N335" s="639"/>
      <c r="O335" s="639"/>
      <c r="P335" s="639"/>
      <c r="Q335" s="639"/>
      <c r="R335" s="639"/>
      <c r="S335" s="639"/>
      <c r="T335" s="639"/>
    </row>
    <row r="336" spans="1:20" s="638" customFormat="1">
      <c r="A336" s="639"/>
      <c r="B336" s="731"/>
      <c r="C336" s="633"/>
      <c r="D336" s="639"/>
      <c r="E336" s="639"/>
      <c r="F336" s="1128"/>
      <c r="G336" s="664"/>
      <c r="H336" s="639"/>
      <c r="I336" s="639"/>
      <c r="J336" s="639"/>
      <c r="K336" s="639"/>
      <c r="L336" s="639"/>
      <c r="M336" s="639"/>
      <c r="N336" s="639"/>
      <c r="O336" s="639"/>
      <c r="P336" s="639"/>
      <c r="Q336" s="639"/>
      <c r="R336" s="639"/>
      <c r="S336" s="639"/>
      <c r="T336" s="639"/>
    </row>
    <row r="337" spans="1:20" s="638" customFormat="1">
      <c r="A337" s="639"/>
      <c r="B337" s="731"/>
      <c r="C337" s="633"/>
      <c r="D337" s="633"/>
      <c r="E337" s="733"/>
      <c r="F337" s="1128"/>
      <c r="G337" s="664"/>
      <c r="H337" s="639"/>
      <c r="I337" s="639"/>
      <c r="J337" s="639"/>
      <c r="K337" s="639"/>
      <c r="L337" s="639"/>
      <c r="M337" s="639"/>
      <c r="N337" s="639"/>
      <c r="O337" s="639"/>
      <c r="P337" s="639"/>
      <c r="Q337" s="639"/>
      <c r="R337" s="639"/>
      <c r="S337" s="639"/>
      <c r="T337" s="639"/>
    </row>
    <row r="338" spans="1:20" s="638" customFormat="1">
      <c r="B338" s="86"/>
      <c r="F338" s="1127"/>
      <c r="G338" s="636"/>
      <c r="I338" s="639"/>
      <c r="J338" s="639"/>
      <c r="K338" s="639"/>
      <c r="L338" s="639"/>
      <c r="M338" s="639"/>
      <c r="N338" s="639"/>
      <c r="O338" s="639"/>
      <c r="P338" s="639"/>
      <c r="Q338" s="639"/>
      <c r="R338" s="639"/>
      <c r="S338" s="639"/>
      <c r="T338" s="639"/>
    </row>
    <row r="339" spans="1:20" s="638" customFormat="1">
      <c r="B339" s="656"/>
      <c r="C339" s="646" t="s">
        <v>518</v>
      </c>
      <c r="F339" s="1127"/>
      <c r="G339" s="636"/>
      <c r="I339" s="639"/>
      <c r="J339" s="639"/>
      <c r="K339" s="639"/>
      <c r="L339" s="639"/>
      <c r="M339" s="639"/>
      <c r="N339" s="639"/>
      <c r="O339" s="639"/>
      <c r="P339" s="639"/>
      <c r="Q339" s="639"/>
      <c r="R339" s="639"/>
      <c r="S339" s="639"/>
      <c r="T339" s="639"/>
    </row>
    <row r="340" spans="1:20" s="638" customFormat="1" ht="16.5">
      <c r="B340" s="656"/>
      <c r="C340" s="658" t="s">
        <v>667</v>
      </c>
      <c r="D340" s="658" t="s">
        <v>519</v>
      </c>
      <c r="E340" s="682">
        <v>500</v>
      </c>
      <c r="F340" s="1126"/>
      <c r="G340" s="660">
        <f>E340*F340</f>
        <v>0</v>
      </c>
      <c r="I340" s="639"/>
      <c r="J340" s="639"/>
      <c r="K340" s="639"/>
      <c r="L340" s="639"/>
      <c r="M340" s="639"/>
      <c r="N340" s="639"/>
      <c r="O340" s="639"/>
      <c r="P340" s="639"/>
      <c r="Q340" s="639"/>
      <c r="R340" s="639"/>
      <c r="S340" s="639"/>
      <c r="T340" s="639"/>
    </row>
    <row r="341" spans="1:20" s="638" customFormat="1">
      <c r="B341" s="731"/>
      <c r="C341" s="633"/>
      <c r="D341" s="633"/>
      <c r="E341" s="699"/>
      <c r="F341" s="1128"/>
      <c r="G341" s="664"/>
      <c r="I341" s="639"/>
      <c r="J341" s="639"/>
      <c r="K341" s="639"/>
      <c r="L341" s="639"/>
      <c r="M341" s="639"/>
      <c r="N341" s="639"/>
      <c r="O341" s="639"/>
      <c r="P341" s="639"/>
      <c r="Q341" s="639"/>
      <c r="R341" s="639"/>
      <c r="S341" s="639"/>
      <c r="T341" s="639"/>
    </row>
    <row r="342" spans="1:20" s="638" customFormat="1">
      <c r="B342" s="731"/>
      <c r="C342" s="633"/>
      <c r="D342" s="633"/>
      <c r="E342" s="699"/>
      <c r="F342" s="1128"/>
      <c r="G342" s="664"/>
      <c r="I342" s="639"/>
      <c r="J342" s="639"/>
      <c r="K342" s="639"/>
      <c r="L342" s="639"/>
      <c r="M342" s="639"/>
      <c r="N342" s="639"/>
      <c r="O342" s="639"/>
      <c r="P342" s="639"/>
      <c r="Q342" s="639"/>
      <c r="R342" s="639"/>
      <c r="S342" s="639"/>
      <c r="T342" s="639"/>
    </row>
    <row r="343" spans="1:20" s="638" customFormat="1">
      <c r="B343" s="731"/>
      <c r="C343" s="633"/>
      <c r="D343" s="633"/>
      <c r="E343" s="699"/>
      <c r="F343" s="1128"/>
      <c r="G343" s="664"/>
      <c r="I343" s="639"/>
      <c r="J343" s="639"/>
      <c r="K343" s="639"/>
      <c r="L343" s="639"/>
      <c r="M343" s="639"/>
      <c r="N343" s="639"/>
      <c r="O343" s="639"/>
      <c r="P343" s="639"/>
      <c r="Q343" s="639"/>
      <c r="R343" s="639"/>
      <c r="S343" s="639"/>
      <c r="T343" s="639"/>
    </row>
    <row r="344" spans="1:20" s="638" customFormat="1" ht="16.5">
      <c r="B344" s="656"/>
      <c r="C344" s="658" t="s">
        <v>668</v>
      </c>
      <c r="D344" s="658" t="s">
        <v>519</v>
      </c>
      <c r="E344" s="682">
        <v>130</v>
      </c>
      <c r="F344" s="1126"/>
      <c r="G344" s="660">
        <f>E344*F344</f>
        <v>0</v>
      </c>
      <c r="I344" s="639"/>
      <c r="J344" s="639"/>
      <c r="K344" s="639"/>
      <c r="L344" s="639"/>
      <c r="M344" s="639"/>
      <c r="N344" s="639"/>
      <c r="O344" s="639"/>
      <c r="P344" s="639"/>
      <c r="Q344" s="639"/>
      <c r="R344" s="639"/>
      <c r="S344" s="639"/>
      <c r="T344" s="639"/>
    </row>
    <row r="345" spans="1:20" s="638" customFormat="1">
      <c r="B345" s="86"/>
      <c r="E345" s="728"/>
      <c r="F345" s="1127"/>
      <c r="G345" s="636"/>
      <c r="I345" s="639"/>
      <c r="J345" s="639"/>
      <c r="K345" s="639"/>
      <c r="L345" s="639"/>
      <c r="M345" s="639"/>
      <c r="N345" s="639"/>
      <c r="O345" s="639"/>
      <c r="P345" s="639"/>
      <c r="Q345" s="639"/>
      <c r="R345" s="639"/>
      <c r="S345" s="639"/>
      <c r="T345" s="639"/>
    </row>
    <row r="346" spans="1:20" s="638" customFormat="1">
      <c r="B346" s="656"/>
      <c r="C346" s="817" t="s">
        <v>691</v>
      </c>
      <c r="E346" s="728"/>
      <c r="F346" s="1127"/>
      <c r="G346" s="636"/>
      <c r="I346" s="639"/>
      <c r="J346" s="639"/>
      <c r="K346" s="639"/>
      <c r="L346" s="639"/>
      <c r="M346" s="639"/>
      <c r="N346" s="639"/>
      <c r="O346" s="639"/>
      <c r="P346" s="639"/>
      <c r="Q346" s="639"/>
      <c r="R346" s="639"/>
      <c r="S346" s="639"/>
      <c r="T346" s="639"/>
    </row>
    <row r="347" spans="1:20" s="638" customFormat="1" ht="16.5">
      <c r="B347" s="656"/>
      <c r="C347" s="658" t="s">
        <v>669</v>
      </c>
      <c r="D347" s="658" t="s">
        <v>519</v>
      </c>
      <c r="E347" s="682">
        <v>22</v>
      </c>
      <c r="F347" s="1126"/>
      <c r="G347" s="660">
        <f>E347*F347</f>
        <v>0</v>
      </c>
      <c r="I347" s="639"/>
      <c r="J347" s="639"/>
      <c r="K347" s="639"/>
      <c r="L347" s="639"/>
      <c r="M347" s="639"/>
      <c r="N347" s="639"/>
      <c r="O347" s="639"/>
      <c r="P347" s="639"/>
      <c r="Q347" s="639"/>
      <c r="R347" s="639"/>
      <c r="S347" s="639"/>
      <c r="T347" s="639"/>
    </row>
    <row r="348" spans="1:20" s="638" customFormat="1" ht="16.5">
      <c r="B348" s="656"/>
      <c r="C348" s="658" t="s">
        <v>667</v>
      </c>
      <c r="D348" s="658" t="s">
        <v>519</v>
      </c>
      <c r="E348" s="682">
        <v>38</v>
      </c>
      <c r="F348" s="1126"/>
      <c r="G348" s="660">
        <f>E348*F348</f>
        <v>0</v>
      </c>
      <c r="I348" s="639"/>
      <c r="J348" s="639"/>
      <c r="K348" s="639"/>
      <c r="L348" s="639"/>
      <c r="M348" s="639"/>
      <c r="N348" s="639"/>
      <c r="O348" s="639"/>
      <c r="P348" s="639"/>
      <c r="Q348" s="639"/>
      <c r="R348" s="639"/>
      <c r="S348" s="639"/>
      <c r="T348" s="639"/>
    </row>
    <row r="349" spans="1:20" s="638" customFormat="1">
      <c r="B349" s="656"/>
      <c r="C349" s="633"/>
      <c r="D349" s="633"/>
      <c r="E349" s="699"/>
      <c r="F349" s="1128"/>
      <c r="G349" s="664"/>
      <c r="I349" s="639"/>
      <c r="J349" s="639"/>
      <c r="K349" s="639"/>
      <c r="L349" s="639"/>
      <c r="M349" s="639"/>
      <c r="N349" s="639"/>
      <c r="O349" s="639"/>
      <c r="P349" s="639"/>
      <c r="Q349" s="639"/>
      <c r="R349" s="639"/>
      <c r="S349" s="639"/>
      <c r="T349" s="639"/>
    </row>
    <row r="350" spans="1:20" s="638" customFormat="1">
      <c r="B350" s="656"/>
      <c r="C350" s="646" t="s">
        <v>521</v>
      </c>
      <c r="E350" s="728"/>
      <c r="F350" s="1127"/>
      <c r="G350" s="636"/>
      <c r="I350" s="639"/>
      <c r="J350" s="639"/>
      <c r="K350" s="639"/>
      <c r="L350" s="639"/>
      <c r="M350" s="639"/>
      <c r="N350" s="639"/>
      <c r="O350" s="639"/>
      <c r="P350" s="639"/>
      <c r="Q350" s="639"/>
      <c r="R350" s="639"/>
      <c r="S350" s="639"/>
      <c r="T350" s="639"/>
    </row>
    <row r="351" spans="1:20" s="638" customFormat="1" ht="16.5">
      <c r="B351" s="656"/>
      <c r="C351" s="658" t="s">
        <v>692</v>
      </c>
      <c r="D351" s="658" t="s">
        <v>519</v>
      </c>
      <c r="E351" s="682">
        <v>110</v>
      </c>
      <c r="F351" s="1126"/>
      <c r="G351" s="660">
        <f>E351*F351</f>
        <v>0</v>
      </c>
      <c r="I351" s="639"/>
      <c r="J351" s="639"/>
      <c r="K351" s="639"/>
      <c r="L351" s="639"/>
      <c r="M351" s="639"/>
      <c r="N351" s="639"/>
      <c r="O351" s="639"/>
      <c r="P351" s="639"/>
      <c r="Q351" s="639"/>
      <c r="R351" s="639"/>
      <c r="S351" s="639"/>
      <c r="T351" s="639"/>
    </row>
    <row r="352" spans="1:20" s="638" customFormat="1">
      <c r="B352" s="86"/>
      <c r="E352" s="728"/>
      <c r="F352" s="1127"/>
      <c r="G352" s="636"/>
      <c r="I352" s="639"/>
      <c r="J352" s="639"/>
      <c r="K352" s="639"/>
      <c r="L352" s="639"/>
      <c r="M352" s="639"/>
      <c r="N352" s="639"/>
      <c r="O352" s="639"/>
      <c r="P352" s="639"/>
      <c r="Q352" s="639"/>
      <c r="R352" s="639"/>
      <c r="S352" s="639"/>
      <c r="T352" s="639"/>
    </row>
    <row r="353" spans="1:20" s="638" customFormat="1">
      <c r="B353" s="656"/>
      <c r="C353" s="646" t="s">
        <v>522</v>
      </c>
      <c r="E353" s="728"/>
      <c r="F353" s="1127"/>
      <c r="G353" s="636"/>
      <c r="I353" s="639"/>
      <c r="J353" s="639"/>
      <c r="K353" s="639"/>
      <c r="L353" s="639"/>
      <c r="M353" s="639"/>
      <c r="N353" s="639"/>
      <c r="O353" s="639"/>
      <c r="P353" s="639"/>
      <c r="Q353" s="639"/>
      <c r="R353" s="639"/>
      <c r="S353" s="639"/>
      <c r="T353" s="639"/>
    </row>
    <row r="354" spans="1:20" s="638" customFormat="1" ht="16.5">
      <c r="B354" s="656"/>
      <c r="C354" s="658" t="s">
        <v>692</v>
      </c>
      <c r="D354" s="658" t="s">
        <v>519</v>
      </c>
      <c r="E354" s="682">
        <v>102</v>
      </c>
      <c r="F354" s="1126"/>
      <c r="G354" s="660">
        <f>E354*F354</f>
        <v>0</v>
      </c>
      <c r="I354" s="639"/>
      <c r="J354" s="639"/>
      <c r="K354" s="639"/>
      <c r="L354" s="639"/>
      <c r="M354" s="639"/>
      <c r="N354" s="639"/>
      <c r="O354" s="639"/>
      <c r="P354" s="639"/>
      <c r="Q354" s="639"/>
      <c r="R354" s="639"/>
      <c r="S354" s="639"/>
      <c r="T354" s="639"/>
    </row>
    <row r="355" spans="1:20" s="638" customFormat="1">
      <c r="B355" s="656"/>
      <c r="C355" s="633"/>
      <c r="D355" s="633"/>
      <c r="E355" s="733"/>
      <c r="F355" s="1128"/>
      <c r="G355" s="664"/>
      <c r="I355" s="639"/>
      <c r="J355" s="639"/>
      <c r="K355" s="639"/>
      <c r="L355" s="639"/>
      <c r="M355" s="639"/>
      <c r="N355" s="639"/>
      <c r="O355" s="639"/>
      <c r="P355" s="639"/>
      <c r="Q355" s="639"/>
      <c r="R355" s="639"/>
      <c r="S355" s="639"/>
      <c r="T355" s="639"/>
    </row>
    <row r="356" spans="1:20" s="638" customFormat="1">
      <c r="B356" s="656"/>
      <c r="C356" s="633"/>
      <c r="D356" s="633"/>
      <c r="E356" s="733"/>
      <c r="F356" s="1128"/>
      <c r="G356" s="664"/>
      <c r="I356" s="639"/>
      <c r="J356" s="639"/>
      <c r="K356" s="639"/>
      <c r="L356" s="639"/>
      <c r="M356" s="639"/>
      <c r="N356" s="639"/>
      <c r="O356" s="639"/>
      <c r="P356" s="639"/>
      <c r="Q356" s="639"/>
      <c r="R356" s="639"/>
      <c r="S356" s="639"/>
      <c r="T356" s="639"/>
    </row>
    <row r="357" spans="1:20" s="638" customFormat="1" ht="28.5">
      <c r="B357" s="86">
        <v>2</v>
      </c>
      <c r="C357" s="646" t="s">
        <v>693</v>
      </c>
      <c r="F357" s="1127"/>
      <c r="G357" s="636"/>
      <c r="I357" s="639"/>
      <c r="J357" s="639"/>
      <c r="K357" s="639"/>
      <c r="L357" s="639"/>
      <c r="M357" s="639"/>
      <c r="N357" s="639"/>
      <c r="O357" s="639"/>
      <c r="P357" s="639"/>
      <c r="Q357" s="639"/>
      <c r="R357" s="639"/>
      <c r="S357" s="639"/>
      <c r="T357" s="639"/>
    </row>
    <row r="358" spans="1:20" s="638" customFormat="1" ht="71.25">
      <c r="B358" s="656"/>
      <c r="C358" s="646" t="s">
        <v>694</v>
      </c>
      <c r="F358" s="1127"/>
      <c r="G358" s="636"/>
      <c r="I358" s="639"/>
      <c r="J358" s="639"/>
      <c r="K358" s="639"/>
      <c r="L358" s="639"/>
      <c r="M358" s="639"/>
      <c r="N358" s="639"/>
      <c r="O358" s="639"/>
      <c r="P358" s="639"/>
      <c r="Q358" s="639"/>
      <c r="R358" s="639"/>
      <c r="S358" s="639"/>
      <c r="T358" s="639"/>
    </row>
    <row r="359" spans="1:20" s="638" customFormat="1" ht="28.5">
      <c r="B359" s="656"/>
      <c r="C359" s="646" t="s">
        <v>695</v>
      </c>
      <c r="F359" s="1127"/>
      <c r="G359" s="636"/>
      <c r="I359" s="639"/>
      <c r="J359" s="639"/>
      <c r="K359" s="639"/>
      <c r="L359" s="639"/>
      <c r="M359" s="639"/>
      <c r="N359" s="639"/>
      <c r="O359" s="639"/>
      <c r="P359" s="639"/>
      <c r="Q359" s="639"/>
      <c r="R359" s="639"/>
      <c r="S359" s="639"/>
      <c r="T359" s="639"/>
    </row>
    <row r="360" spans="1:20" s="638" customFormat="1" ht="28.5">
      <c r="B360" s="656"/>
      <c r="C360" s="646" t="s">
        <v>696</v>
      </c>
      <c r="F360" s="1127"/>
      <c r="G360" s="636"/>
      <c r="I360" s="639"/>
      <c r="J360" s="639"/>
      <c r="K360" s="639"/>
      <c r="L360" s="639"/>
      <c r="M360" s="639"/>
      <c r="N360" s="639"/>
      <c r="O360" s="639"/>
      <c r="P360" s="639"/>
      <c r="Q360" s="639"/>
      <c r="R360" s="639"/>
      <c r="S360" s="639"/>
      <c r="T360" s="639"/>
    </row>
    <row r="361" spans="1:20" s="638" customFormat="1" ht="16.5">
      <c r="B361" s="656"/>
      <c r="C361" s="646" t="s">
        <v>690</v>
      </c>
      <c r="F361" s="1127"/>
      <c r="G361" s="636"/>
      <c r="I361" s="639"/>
      <c r="J361" s="639"/>
      <c r="K361" s="639"/>
      <c r="L361" s="639"/>
      <c r="M361" s="639"/>
      <c r="N361" s="639"/>
      <c r="O361" s="639"/>
      <c r="P361" s="639"/>
      <c r="Q361" s="639"/>
      <c r="R361" s="639"/>
      <c r="S361" s="639"/>
      <c r="T361" s="639"/>
    </row>
    <row r="362" spans="1:20" s="638" customFormat="1">
      <c r="A362" s="639"/>
      <c r="B362" s="731"/>
      <c r="C362" s="633"/>
      <c r="D362" s="639"/>
      <c r="E362" s="639"/>
      <c r="F362" s="1128"/>
      <c r="G362" s="664"/>
      <c r="H362" s="639"/>
      <c r="I362" s="639"/>
      <c r="J362" s="639"/>
      <c r="K362" s="639"/>
      <c r="L362" s="639"/>
      <c r="M362" s="639"/>
      <c r="N362" s="639"/>
      <c r="O362" s="639"/>
      <c r="P362" s="639"/>
      <c r="Q362" s="639"/>
      <c r="R362" s="639"/>
      <c r="S362" s="639"/>
      <c r="T362" s="639"/>
    </row>
    <row r="363" spans="1:20" s="638" customFormat="1">
      <c r="A363" s="639"/>
      <c r="B363" s="731"/>
      <c r="C363" s="646" t="s">
        <v>518</v>
      </c>
      <c r="F363" s="1127"/>
      <c r="G363" s="636"/>
      <c r="H363" s="639"/>
      <c r="I363" s="639"/>
      <c r="J363" s="639"/>
      <c r="K363" s="639"/>
      <c r="L363" s="639"/>
      <c r="M363" s="639"/>
      <c r="N363" s="639"/>
      <c r="O363" s="639"/>
      <c r="P363" s="639"/>
      <c r="Q363" s="639"/>
      <c r="R363" s="639"/>
      <c r="S363" s="639"/>
      <c r="T363" s="639"/>
    </row>
    <row r="364" spans="1:20" s="638" customFormat="1" ht="16.5">
      <c r="B364" s="656"/>
      <c r="C364" s="658" t="s">
        <v>667</v>
      </c>
      <c r="D364" s="658" t="s">
        <v>519</v>
      </c>
      <c r="E364" s="682">
        <v>500</v>
      </c>
      <c r="F364" s="1126"/>
      <c r="G364" s="660">
        <f>E364*F364</f>
        <v>0</v>
      </c>
      <c r="I364" s="766"/>
      <c r="J364" s="818"/>
      <c r="K364" s="819"/>
      <c r="L364" s="766"/>
      <c r="M364" s="639"/>
      <c r="N364" s="639"/>
      <c r="O364" s="639"/>
      <c r="P364" s="639"/>
      <c r="Q364" s="639"/>
      <c r="R364" s="639"/>
      <c r="S364" s="639"/>
      <c r="T364" s="639"/>
    </row>
    <row r="365" spans="1:20" s="638" customFormat="1" ht="16.5">
      <c r="B365" s="656"/>
      <c r="C365" s="658" t="s">
        <v>668</v>
      </c>
      <c r="D365" s="658" t="s">
        <v>519</v>
      </c>
      <c r="E365" s="682">
        <v>130</v>
      </c>
      <c r="F365" s="1126"/>
      <c r="G365" s="660">
        <f>E365*F365</f>
        <v>0</v>
      </c>
      <c r="I365" s="766"/>
      <c r="J365" s="818"/>
      <c r="K365" s="819"/>
      <c r="L365" s="766"/>
      <c r="M365" s="639"/>
      <c r="N365" s="639"/>
      <c r="O365" s="639"/>
      <c r="P365" s="639"/>
      <c r="Q365" s="639"/>
      <c r="R365" s="639"/>
      <c r="S365" s="639"/>
      <c r="T365" s="639"/>
    </row>
    <row r="366" spans="1:20" s="638" customFormat="1">
      <c r="B366" s="86"/>
      <c r="E366" s="728"/>
      <c r="F366" s="1127"/>
      <c r="G366" s="636"/>
      <c r="I366" s="766"/>
      <c r="J366" s="714"/>
      <c r="K366" s="819"/>
      <c r="L366" s="766"/>
      <c r="M366" s="639"/>
      <c r="N366" s="639"/>
      <c r="O366" s="639"/>
      <c r="P366" s="639"/>
      <c r="Q366" s="639"/>
      <c r="R366" s="639"/>
      <c r="S366" s="639"/>
      <c r="T366" s="639"/>
    </row>
    <row r="367" spans="1:20" s="638" customFormat="1">
      <c r="B367" s="656"/>
      <c r="C367" s="817" t="s">
        <v>691</v>
      </c>
      <c r="E367" s="728"/>
      <c r="F367" s="1127"/>
      <c r="G367" s="636"/>
      <c r="I367" s="766"/>
      <c r="J367" s="714"/>
      <c r="K367" s="819"/>
      <c r="L367" s="766"/>
      <c r="M367" s="639"/>
      <c r="N367" s="639"/>
      <c r="O367" s="639"/>
      <c r="P367" s="639"/>
      <c r="Q367" s="639"/>
      <c r="R367" s="639"/>
      <c r="S367" s="639"/>
      <c r="T367" s="639"/>
    </row>
    <row r="368" spans="1:20" s="638" customFormat="1" ht="16.5">
      <c r="B368" s="656"/>
      <c r="C368" s="658" t="s">
        <v>669</v>
      </c>
      <c r="D368" s="658" t="s">
        <v>519</v>
      </c>
      <c r="E368" s="682">
        <v>22</v>
      </c>
      <c r="F368" s="1126"/>
      <c r="G368" s="660">
        <f>E368*F368</f>
        <v>0</v>
      </c>
      <c r="I368" s="766"/>
      <c r="J368" s="820"/>
      <c r="K368" s="819"/>
      <c r="L368" s="766"/>
      <c r="M368" s="639"/>
      <c r="N368" s="639"/>
      <c r="O368" s="639"/>
      <c r="P368" s="639"/>
      <c r="Q368" s="639"/>
      <c r="R368" s="639"/>
      <c r="S368" s="639"/>
      <c r="T368" s="639"/>
    </row>
    <row r="369" spans="1:20" s="638" customFormat="1" ht="16.5">
      <c r="B369" s="656"/>
      <c r="C369" s="658" t="s">
        <v>667</v>
      </c>
      <c r="D369" s="658" t="s">
        <v>519</v>
      </c>
      <c r="E369" s="682">
        <v>38</v>
      </c>
      <c r="F369" s="1126"/>
      <c r="G369" s="660">
        <f>E369*F369</f>
        <v>0</v>
      </c>
      <c r="I369" s="639"/>
      <c r="J369" s="820"/>
      <c r="K369" s="639"/>
      <c r="L369" s="766"/>
      <c r="M369" s="639"/>
      <c r="N369" s="639"/>
      <c r="O369" s="639"/>
      <c r="P369" s="639"/>
      <c r="Q369" s="639"/>
      <c r="R369" s="639"/>
      <c r="S369" s="639"/>
      <c r="T369" s="639"/>
    </row>
    <row r="370" spans="1:20" s="638" customFormat="1">
      <c r="B370" s="656"/>
      <c r="C370" s="633"/>
      <c r="D370" s="633"/>
      <c r="E370" s="699"/>
      <c r="F370" s="1128"/>
      <c r="G370" s="664"/>
      <c r="I370" s="639"/>
      <c r="J370" s="639"/>
      <c r="K370" s="639"/>
      <c r="L370" s="639"/>
      <c r="M370" s="639"/>
      <c r="N370" s="639"/>
      <c r="O370" s="639"/>
      <c r="P370" s="639"/>
      <c r="Q370" s="639"/>
      <c r="R370" s="639"/>
      <c r="S370" s="639"/>
      <c r="T370" s="639"/>
    </row>
    <row r="371" spans="1:20" s="638" customFormat="1">
      <c r="B371" s="656"/>
      <c r="C371" s="646" t="s">
        <v>521</v>
      </c>
      <c r="E371" s="728"/>
      <c r="F371" s="1127"/>
      <c r="G371" s="636"/>
      <c r="I371" s="639"/>
      <c r="J371" s="639"/>
      <c r="K371" s="639"/>
      <c r="L371" s="639"/>
      <c r="M371" s="639"/>
      <c r="N371" s="639"/>
      <c r="O371" s="639"/>
      <c r="P371" s="639"/>
      <c r="Q371" s="639"/>
      <c r="R371" s="639"/>
      <c r="S371" s="639"/>
      <c r="T371" s="639"/>
    </row>
    <row r="372" spans="1:20" s="638" customFormat="1" ht="16.5">
      <c r="B372" s="656"/>
      <c r="C372" s="658" t="s">
        <v>692</v>
      </c>
      <c r="D372" s="658" t="s">
        <v>519</v>
      </c>
      <c r="E372" s="682">
        <v>110</v>
      </c>
      <c r="F372" s="1126"/>
      <c r="G372" s="660">
        <f>E372*F372</f>
        <v>0</v>
      </c>
      <c r="I372" s="639"/>
      <c r="J372" s="639"/>
      <c r="K372" s="639"/>
      <c r="L372" s="639"/>
      <c r="M372" s="639"/>
      <c r="N372" s="639"/>
      <c r="O372" s="639"/>
      <c r="P372" s="639"/>
      <c r="Q372" s="639"/>
      <c r="R372" s="639"/>
      <c r="S372" s="639"/>
      <c r="T372" s="639"/>
    </row>
    <row r="373" spans="1:20" s="638" customFormat="1">
      <c r="B373" s="656"/>
      <c r="C373" s="633"/>
      <c r="D373" s="633"/>
      <c r="E373" s="699"/>
      <c r="F373" s="1128"/>
      <c r="G373" s="664"/>
      <c r="I373" s="639"/>
      <c r="J373" s="639"/>
      <c r="K373" s="639"/>
      <c r="L373" s="639"/>
      <c r="M373" s="639"/>
      <c r="N373" s="639"/>
      <c r="O373" s="639"/>
      <c r="P373" s="639"/>
      <c r="Q373" s="639"/>
      <c r="R373" s="639"/>
      <c r="S373" s="639"/>
      <c r="T373" s="639"/>
    </row>
    <row r="374" spans="1:20" s="638" customFormat="1">
      <c r="B374" s="656"/>
      <c r="C374" s="633"/>
      <c r="D374" s="633"/>
      <c r="E374" s="699"/>
      <c r="F374" s="1128"/>
      <c r="G374" s="664"/>
      <c r="I374" s="639"/>
      <c r="J374" s="639"/>
      <c r="K374" s="639"/>
      <c r="L374" s="639"/>
      <c r="M374" s="639"/>
      <c r="N374" s="639"/>
      <c r="O374" s="639"/>
      <c r="P374" s="639"/>
      <c r="Q374" s="639"/>
      <c r="R374" s="639"/>
      <c r="S374" s="639"/>
      <c r="T374" s="639"/>
    </row>
    <row r="375" spans="1:20" s="638" customFormat="1">
      <c r="B375" s="656"/>
      <c r="E375" s="728"/>
      <c r="F375" s="1127"/>
      <c r="G375" s="636"/>
      <c r="I375" s="639"/>
      <c r="J375" s="639"/>
      <c r="K375" s="639"/>
      <c r="L375" s="639"/>
      <c r="M375" s="639"/>
      <c r="N375" s="639"/>
      <c r="O375" s="639"/>
      <c r="P375" s="639"/>
      <c r="Q375" s="639"/>
      <c r="R375" s="639"/>
      <c r="S375" s="639"/>
      <c r="T375" s="639"/>
    </row>
    <row r="376" spans="1:20" s="638" customFormat="1">
      <c r="B376" s="656"/>
      <c r="C376" s="646" t="s">
        <v>522</v>
      </c>
      <c r="E376" s="728"/>
      <c r="F376" s="1127"/>
      <c r="G376" s="636"/>
      <c r="I376" s="639"/>
      <c r="J376" s="639"/>
      <c r="K376" s="639"/>
      <c r="L376" s="639"/>
      <c r="M376" s="639"/>
      <c r="N376" s="639"/>
      <c r="O376" s="639"/>
      <c r="P376" s="639"/>
      <c r="Q376" s="639"/>
      <c r="R376" s="639"/>
      <c r="S376" s="639"/>
      <c r="T376" s="639"/>
    </row>
    <row r="377" spans="1:20" s="638" customFormat="1" ht="16.5">
      <c r="B377" s="86"/>
      <c r="C377" s="658" t="s">
        <v>692</v>
      </c>
      <c r="D377" s="658" t="s">
        <v>519</v>
      </c>
      <c r="E377" s="682">
        <v>102</v>
      </c>
      <c r="F377" s="1126"/>
      <c r="G377" s="660">
        <f>E377*F377</f>
        <v>0</v>
      </c>
      <c r="I377" s="639"/>
      <c r="J377" s="639"/>
      <c r="K377" s="639"/>
      <c r="L377" s="639"/>
      <c r="M377" s="639"/>
      <c r="N377" s="639"/>
      <c r="O377" s="639"/>
      <c r="P377" s="639"/>
      <c r="Q377" s="639"/>
      <c r="R377" s="639"/>
      <c r="S377" s="639"/>
      <c r="T377" s="639"/>
    </row>
    <row r="378" spans="1:20" s="638" customFormat="1">
      <c r="B378" s="656"/>
      <c r="C378" s="633"/>
      <c r="D378" s="633"/>
      <c r="E378" s="733"/>
      <c r="F378" s="1128"/>
      <c r="G378" s="664"/>
      <c r="I378" s="639"/>
      <c r="J378" s="639"/>
      <c r="K378" s="639"/>
      <c r="L378" s="639"/>
      <c r="M378" s="639"/>
      <c r="N378" s="639"/>
      <c r="O378" s="639"/>
      <c r="P378" s="639"/>
      <c r="Q378" s="639"/>
      <c r="R378" s="639"/>
      <c r="S378" s="639"/>
      <c r="T378" s="639"/>
    </row>
    <row r="379" spans="1:20" s="638" customFormat="1">
      <c r="B379" s="86">
        <v>3</v>
      </c>
      <c r="C379" s="646" t="s">
        <v>697</v>
      </c>
      <c r="F379" s="1127"/>
      <c r="G379" s="636"/>
      <c r="I379" s="639"/>
      <c r="J379" s="639"/>
      <c r="K379" s="639"/>
      <c r="L379" s="639"/>
      <c r="M379" s="639"/>
      <c r="N379" s="639"/>
      <c r="O379" s="639"/>
      <c r="P379" s="639"/>
      <c r="Q379" s="639"/>
      <c r="R379" s="639"/>
      <c r="S379" s="639"/>
      <c r="T379" s="639"/>
    </row>
    <row r="380" spans="1:20" s="638" customFormat="1" ht="71.25">
      <c r="B380" s="656"/>
      <c r="C380" s="646" t="s">
        <v>698</v>
      </c>
      <c r="F380" s="1127"/>
      <c r="G380" s="636"/>
      <c r="I380" s="639"/>
      <c r="J380" s="639"/>
      <c r="K380" s="639"/>
      <c r="L380" s="639"/>
      <c r="M380" s="639"/>
      <c r="N380" s="639"/>
      <c r="O380" s="639"/>
      <c r="P380" s="639"/>
      <c r="Q380" s="639"/>
      <c r="R380" s="639"/>
      <c r="S380" s="639"/>
      <c r="T380" s="639"/>
    </row>
    <row r="381" spans="1:20" s="638" customFormat="1" ht="57">
      <c r="B381" s="656"/>
      <c r="C381" s="646" t="s">
        <v>699</v>
      </c>
      <c r="F381" s="1127"/>
      <c r="G381" s="636"/>
      <c r="I381" s="639"/>
      <c r="J381" s="639"/>
      <c r="K381" s="639"/>
      <c r="L381" s="639"/>
      <c r="M381" s="639"/>
      <c r="N381" s="639"/>
      <c r="O381" s="639"/>
      <c r="P381" s="639"/>
      <c r="Q381" s="639"/>
      <c r="R381" s="639"/>
      <c r="S381" s="639"/>
      <c r="T381" s="639"/>
    </row>
    <row r="382" spans="1:20" s="793" customFormat="1" ht="28.5">
      <c r="B382" s="789"/>
      <c r="C382" s="646" t="s">
        <v>700</v>
      </c>
      <c r="D382" s="821"/>
      <c r="E382" s="792"/>
      <c r="F382" s="1150"/>
      <c r="G382" s="794"/>
      <c r="I382" s="795"/>
      <c r="J382" s="796"/>
      <c r="K382" s="796"/>
      <c r="L382" s="796"/>
      <c r="M382" s="796"/>
      <c r="N382" s="796"/>
      <c r="O382" s="796"/>
      <c r="P382" s="796"/>
      <c r="Q382" s="796"/>
      <c r="R382" s="796"/>
      <c r="S382" s="796"/>
      <c r="T382" s="796"/>
    </row>
    <row r="383" spans="1:20" s="638" customFormat="1" ht="16.5">
      <c r="B383" s="656"/>
      <c r="C383" s="646" t="s">
        <v>701</v>
      </c>
      <c r="F383" s="1127"/>
      <c r="G383" s="636"/>
      <c r="I383" s="639"/>
      <c r="J383" s="639"/>
      <c r="K383" s="639"/>
      <c r="L383" s="639"/>
      <c r="M383" s="639"/>
      <c r="N383" s="639"/>
      <c r="O383" s="639"/>
      <c r="P383" s="639"/>
      <c r="Q383" s="639"/>
      <c r="R383" s="639"/>
      <c r="S383" s="639"/>
      <c r="T383" s="639"/>
    </row>
    <row r="384" spans="1:20" s="638" customFormat="1">
      <c r="A384" s="639"/>
      <c r="B384" s="731"/>
      <c r="C384" s="633"/>
      <c r="D384" s="633"/>
      <c r="E384" s="733"/>
      <c r="F384" s="1153"/>
      <c r="G384" s="664"/>
      <c r="H384" s="639"/>
      <c r="I384" s="639"/>
      <c r="J384" s="639"/>
      <c r="K384" s="639"/>
      <c r="L384" s="639"/>
      <c r="M384" s="639"/>
      <c r="N384" s="639"/>
      <c r="O384" s="639"/>
      <c r="P384" s="639"/>
      <c r="Q384" s="639"/>
      <c r="R384" s="639"/>
      <c r="S384" s="639"/>
      <c r="T384" s="639"/>
    </row>
    <row r="385" spans="1:20" s="638" customFormat="1" ht="16.5">
      <c r="B385" s="656"/>
      <c r="C385" s="658" t="s">
        <v>518</v>
      </c>
      <c r="D385" s="658" t="s">
        <v>519</v>
      </c>
      <c r="E385" s="659">
        <v>600</v>
      </c>
      <c r="F385" s="1126"/>
      <c r="G385" s="660">
        <f>E385*F385</f>
        <v>0</v>
      </c>
      <c r="I385" s="639"/>
      <c r="J385" s="639"/>
      <c r="K385" s="639"/>
      <c r="L385" s="639"/>
      <c r="M385" s="639"/>
      <c r="N385" s="639"/>
      <c r="O385" s="639"/>
      <c r="P385" s="639"/>
      <c r="Q385" s="639"/>
      <c r="R385" s="639"/>
      <c r="S385" s="639"/>
      <c r="T385" s="639"/>
    </row>
    <row r="386" spans="1:20" s="638" customFormat="1">
      <c r="A386" s="639"/>
      <c r="B386" s="731"/>
      <c r="C386" s="658"/>
      <c r="D386" s="658"/>
      <c r="E386" s="659"/>
      <c r="F386" s="1126"/>
      <c r="G386" s="660"/>
      <c r="H386" s="639"/>
      <c r="I386" s="639"/>
      <c r="J386" s="639"/>
      <c r="K386" s="639"/>
      <c r="L386" s="639"/>
      <c r="M386" s="639"/>
      <c r="N386" s="639"/>
      <c r="O386" s="639"/>
      <c r="P386" s="639"/>
      <c r="Q386" s="639"/>
      <c r="R386" s="639"/>
      <c r="S386" s="639"/>
      <c r="T386" s="639"/>
    </row>
    <row r="387" spans="1:20" s="638" customFormat="1" ht="16.5">
      <c r="B387" s="86" t="s">
        <v>702</v>
      </c>
      <c r="C387" s="658" t="s">
        <v>558</v>
      </c>
      <c r="D387" s="658" t="s">
        <v>519</v>
      </c>
      <c r="E387" s="659">
        <v>55</v>
      </c>
      <c r="F387" s="1126"/>
      <c r="G387" s="660">
        <f>E387*F387</f>
        <v>0</v>
      </c>
      <c r="I387" s="639"/>
      <c r="J387" s="639"/>
      <c r="K387" s="639"/>
      <c r="L387" s="639"/>
      <c r="M387" s="639"/>
      <c r="N387" s="639"/>
      <c r="O387" s="639"/>
      <c r="P387" s="639"/>
      <c r="Q387" s="639"/>
      <c r="R387" s="639"/>
      <c r="S387" s="639"/>
      <c r="T387" s="639"/>
    </row>
    <row r="388" spans="1:20" s="638" customFormat="1" ht="16.5">
      <c r="B388" s="656"/>
      <c r="C388" s="658" t="s">
        <v>521</v>
      </c>
      <c r="D388" s="658" t="s">
        <v>519</v>
      </c>
      <c r="E388" s="659">
        <v>110</v>
      </c>
      <c r="F388" s="1126"/>
      <c r="G388" s="660">
        <f>E388*F388</f>
        <v>0</v>
      </c>
      <c r="I388" s="639"/>
      <c r="J388" s="639"/>
      <c r="K388" s="639"/>
      <c r="L388" s="639"/>
      <c r="M388" s="639"/>
      <c r="N388" s="639"/>
      <c r="O388" s="639"/>
      <c r="P388" s="639"/>
      <c r="Q388" s="639"/>
      <c r="R388" s="639"/>
      <c r="S388" s="639"/>
      <c r="T388" s="639"/>
    </row>
    <row r="389" spans="1:20" s="638" customFormat="1" ht="16.5">
      <c r="B389" s="656"/>
      <c r="C389" s="658" t="s">
        <v>522</v>
      </c>
      <c r="D389" s="658" t="s">
        <v>519</v>
      </c>
      <c r="E389" s="659">
        <v>102</v>
      </c>
      <c r="F389" s="1126"/>
      <c r="G389" s="660">
        <f>E389*F389</f>
        <v>0</v>
      </c>
      <c r="I389" s="639"/>
      <c r="J389" s="639"/>
      <c r="K389" s="639"/>
      <c r="L389" s="639"/>
      <c r="M389" s="639"/>
      <c r="N389" s="639"/>
      <c r="O389" s="639"/>
      <c r="P389" s="639"/>
      <c r="Q389" s="639"/>
      <c r="R389" s="639"/>
      <c r="S389" s="639"/>
      <c r="T389" s="639"/>
    </row>
    <row r="390" spans="1:20" s="638" customFormat="1">
      <c r="B390" s="86"/>
      <c r="F390" s="1127"/>
      <c r="G390" s="636"/>
      <c r="I390" s="639"/>
      <c r="J390" s="639"/>
      <c r="K390" s="639"/>
      <c r="L390" s="639"/>
      <c r="M390" s="639"/>
      <c r="N390" s="639"/>
      <c r="O390" s="639"/>
      <c r="P390" s="639"/>
      <c r="Q390" s="639"/>
      <c r="R390" s="639"/>
      <c r="S390" s="639"/>
      <c r="T390" s="639"/>
    </row>
    <row r="391" spans="1:20" s="638" customFormat="1" ht="15">
      <c r="B391" s="666" t="s">
        <v>684</v>
      </c>
      <c r="C391" s="717" t="s">
        <v>703</v>
      </c>
      <c r="D391" s="668"/>
      <c r="E391" s="718"/>
      <c r="F391" s="1129"/>
      <c r="G391" s="719">
        <f>SUM(G340:G389)</f>
        <v>0</v>
      </c>
      <c r="I391" s="639"/>
      <c r="J391" s="639"/>
      <c r="K391" s="639"/>
      <c r="L391" s="639"/>
      <c r="M391" s="639"/>
      <c r="N391" s="639"/>
      <c r="O391" s="639"/>
      <c r="P391" s="639"/>
      <c r="Q391" s="639"/>
      <c r="R391" s="639"/>
      <c r="S391" s="639"/>
      <c r="T391" s="639"/>
    </row>
    <row r="392" spans="1:20" s="638" customFormat="1">
      <c r="B392" s="86"/>
      <c r="F392" s="1127"/>
      <c r="G392" s="636"/>
      <c r="I392" s="639"/>
      <c r="J392" s="639"/>
      <c r="K392" s="639"/>
      <c r="L392" s="639"/>
      <c r="M392" s="639"/>
      <c r="N392" s="639"/>
      <c r="O392" s="639"/>
      <c r="P392" s="639"/>
      <c r="Q392" s="639"/>
      <c r="R392" s="639"/>
      <c r="S392" s="639"/>
      <c r="T392" s="639"/>
    </row>
    <row r="393" spans="1:20" s="638" customFormat="1">
      <c r="B393" s="86"/>
      <c r="F393" s="1127"/>
      <c r="G393" s="636"/>
      <c r="I393" s="639"/>
      <c r="J393" s="639"/>
      <c r="K393" s="639"/>
      <c r="L393" s="639"/>
      <c r="M393" s="639"/>
      <c r="N393" s="639"/>
      <c r="O393" s="639"/>
      <c r="P393" s="639"/>
      <c r="Q393" s="639"/>
      <c r="R393" s="639"/>
      <c r="S393" s="639"/>
      <c r="T393" s="639"/>
    </row>
    <row r="394" spans="1:20" s="638" customFormat="1">
      <c r="B394" s="86"/>
      <c r="F394" s="636"/>
      <c r="G394" s="636"/>
      <c r="I394" s="639"/>
      <c r="J394" s="639"/>
      <c r="K394" s="639"/>
      <c r="L394" s="639"/>
      <c r="M394" s="639"/>
      <c r="N394" s="639"/>
      <c r="O394" s="639"/>
      <c r="P394" s="639"/>
      <c r="Q394" s="639"/>
      <c r="R394" s="639"/>
      <c r="S394" s="639"/>
      <c r="T394" s="639"/>
    </row>
    <row r="395" spans="1:20" s="822" customFormat="1" ht="12.75">
      <c r="B395" s="66"/>
      <c r="C395" s="61"/>
      <c r="D395" s="62"/>
      <c r="E395" s="62"/>
      <c r="F395" s="63"/>
      <c r="G395" s="64"/>
      <c r="H395" s="66"/>
      <c r="I395" s="66"/>
      <c r="J395" s="66"/>
      <c r="K395" s="66"/>
      <c r="L395" s="66"/>
      <c r="M395" s="66"/>
      <c r="N395" s="66"/>
      <c r="O395" s="66"/>
      <c r="P395" s="66"/>
      <c r="Q395" s="66"/>
      <c r="R395" s="66"/>
      <c r="S395" s="66"/>
      <c r="T395" s="66"/>
    </row>
    <row r="396" spans="1:20" s="822" customFormat="1" ht="15.75">
      <c r="B396" s="743"/>
      <c r="C396" s="1282" t="s">
        <v>704</v>
      </c>
      <c r="D396" s="1283"/>
      <c r="E396" s="823"/>
      <c r="F396" s="65"/>
      <c r="G396" s="331"/>
      <c r="H396" s="66"/>
      <c r="I396" s="66"/>
      <c r="J396" s="66"/>
      <c r="K396" s="66"/>
      <c r="L396" s="66"/>
      <c r="M396" s="66"/>
      <c r="N396" s="66"/>
      <c r="O396" s="66"/>
      <c r="P396" s="66"/>
      <c r="Q396" s="66"/>
      <c r="R396" s="66"/>
      <c r="S396" s="66"/>
      <c r="T396" s="66"/>
    </row>
    <row r="397" spans="1:20" s="822" customFormat="1" ht="20.25">
      <c r="B397" s="67"/>
      <c r="C397" s="332"/>
      <c r="D397" s="333"/>
      <c r="E397" s="333"/>
      <c r="F397" s="65"/>
      <c r="G397" s="331"/>
      <c r="H397" s="66"/>
      <c r="I397" s="66"/>
      <c r="J397" s="66"/>
      <c r="K397" s="66"/>
      <c r="L397" s="66"/>
      <c r="M397" s="66"/>
      <c r="N397" s="66"/>
      <c r="O397" s="66"/>
      <c r="P397" s="66"/>
      <c r="Q397" s="66"/>
      <c r="R397" s="66"/>
      <c r="S397" s="66"/>
      <c r="T397" s="66"/>
    </row>
    <row r="398" spans="1:20" s="822" customFormat="1" ht="31.5">
      <c r="B398" s="67"/>
      <c r="C398" s="262"/>
      <c r="D398" s="69"/>
      <c r="E398" s="69"/>
      <c r="F398" s="40"/>
      <c r="G398" s="824" t="s">
        <v>104</v>
      </c>
      <c r="H398" s="66"/>
      <c r="I398" s="66"/>
      <c r="J398" s="66"/>
      <c r="K398" s="66"/>
      <c r="L398" s="66"/>
      <c r="M398" s="66"/>
      <c r="N398" s="66"/>
      <c r="O398" s="66"/>
      <c r="P398" s="66"/>
      <c r="Q398" s="66"/>
      <c r="R398" s="66"/>
      <c r="S398" s="66"/>
      <c r="T398" s="66"/>
    </row>
    <row r="399" spans="1:20" s="822" customFormat="1" ht="15">
      <c r="B399" s="825" t="s">
        <v>511</v>
      </c>
      <c r="C399" s="825" t="s">
        <v>305</v>
      </c>
      <c r="D399" s="826"/>
      <c r="E399" s="826"/>
      <c r="F399" s="827"/>
      <c r="G399" s="828">
        <f>G35</f>
        <v>0</v>
      </c>
      <c r="H399" s="66"/>
      <c r="I399" s="66"/>
      <c r="J399" s="66"/>
      <c r="K399" s="66"/>
      <c r="L399" s="66"/>
      <c r="M399" s="66"/>
      <c r="N399" s="66"/>
      <c r="O399" s="66"/>
      <c r="P399" s="66"/>
      <c r="Q399" s="66"/>
      <c r="R399" s="66"/>
      <c r="S399" s="66"/>
      <c r="T399" s="66"/>
    </row>
    <row r="400" spans="1:20" s="822" customFormat="1" ht="15">
      <c r="B400" s="825" t="s">
        <v>527</v>
      </c>
      <c r="C400" s="825" t="s">
        <v>307</v>
      </c>
      <c r="D400" s="826"/>
      <c r="E400" s="826"/>
      <c r="F400" s="827"/>
      <c r="G400" s="828">
        <f>G157</f>
        <v>0</v>
      </c>
      <c r="H400" s="66"/>
      <c r="I400" s="66"/>
      <c r="J400" s="66"/>
      <c r="K400" s="66"/>
      <c r="L400" s="66"/>
      <c r="M400" s="66"/>
      <c r="N400" s="66"/>
      <c r="O400" s="66"/>
      <c r="P400" s="66"/>
      <c r="Q400" s="66"/>
      <c r="R400" s="66"/>
      <c r="S400" s="66"/>
      <c r="T400" s="66"/>
    </row>
    <row r="401" spans="2:20" s="822" customFormat="1" ht="15">
      <c r="B401" s="825" t="s">
        <v>595</v>
      </c>
      <c r="C401" s="825" t="s">
        <v>596</v>
      </c>
      <c r="D401" s="826"/>
      <c r="E401" s="826"/>
      <c r="F401" s="827"/>
      <c r="G401" s="828">
        <f>G208</f>
        <v>0</v>
      </c>
      <c r="H401" s="66"/>
      <c r="I401" s="66"/>
      <c r="J401" s="66"/>
      <c r="K401" s="66"/>
      <c r="L401" s="66"/>
      <c r="M401" s="66"/>
      <c r="N401" s="66"/>
      <c r="O401" s="66"/>
      <c r="P401" s="66"/>
      <c r="Q401" s="66"/>
      <c r="R401" s="66"/>
      <c r="S401" s="66"/>
      <c r="T401" s="66"/>
    </row>
    <row r="402" spans="2:20" s="822" customFormat="1" ht="15">
      <c r="B402" s="825" t="s">
        <v>623</v>
      </c>
      <c r="C402" s="825" t="s">
        <v>624</v>
      </c>
      <c r="D402" s="826"/>
      <c r="E402" s="826"/>
      <c r="F402" s="827"/>
      <c r="G402" s="828">
        <f>G252</f>
        <v>0</v>
      </c>
      <c r="H402" s="66"/>
      <c r="I402" s="66"/>
      <c r="J402" s="66"/>
      <c r="K402" s="66"/>
      <c r="L402" s="66"/>
      <c r="M402" s="66"/>
      <c r="N402" s="66"/>
      <c r="O402" s="66"/>
      <c r="P402" s="66"/>
      <c r="Q402" s="66"/>
      <c r="R402" s="66"/>
      <c r="S402" s="66"/>
      <c r="T402" s="66"/>
    </row>
    <row r="403" spans="2:20" s="822" customFormat="1" ht="15">
      <c r="B403" s="825" t="s">
        <v>649</v>
      </c>
      <c r="C403" s="825" t="s">
        <v>650</v>
      </c>
      <c r="D403" s="826"/>
      <c r="E403" s="826"/>
      <c r="F403" s="827"/>
      <c r="G403" s="828">
        <f>G324</f>
        <v>0</v>
      </c>
      <c r="H403" s="66"/>
      <c r="I403" s="66"/>
      <c r="J403" s="66"/>
      <c r="K403" s="66"/>
      <c r="L403" s="66"/>
      <c r="M403" s="66"/>
      <c r="N403" s="66"/>
      <c r="O403" s="66"/>
      <c r="P403" s="66"/>
      <c r="Q403" s="66"/>
      <c r="R403" s="66"/>
      <c r="S403" s="66"/>
      <c r="T403" s="66"/>
    </row>
    <row r="404" spans="2:20" s="822" customFormat="1" ht="15">
      <c r="B404" s="825" t="s">
        <v>684</v>
      </c>
      <c r="C404" s="825" t="s">
        <v>200</v>
      </c>
      <c r="D404" s="826"/>
      <c r="E404" s="826"/>
      <c r="F404" s="827"/>
      <c r="G404" s="828">
        <f>G391</f>
        <v>0</v>
      </c>
      <c r="H404" s="66"/>
      <c r="I404" s="66"/>
      <c r="J404" s="66"/>
      <c r="K404" s="66"/>
      <c r="L404" s="66"/>
      <c r="M404" s="66"/>
      <c r="N404" s="66"/>
      <c r="O404" s="66"/>
      <c r="P404" s="66"/>
      <c r="Q404" s="66"/>
      <c r="R404" s="66"/>
      <c r="S404" s="66"/>
      <c r="T404" s="66"/>
    </row>
    <row r="405" spans="2:20" s="822" customFormat="1" ht="15.75">
      <c r="B405" s="829"/>
      <c r="C405" s="829"/>
      <c r="D405" s="62"/>
      <c r="E405" s="62"/>
      <c r="F405" s="65"/>
      <c r="G405" s="590"/>
      <c r="H405" s="66"/>
      <c r="I405" s="66"/>
      <c r="J405" s="66"/>
      <c r="K405" s="66"/>
      <c r="L405" s="66"/>
      <c r="M405" s="66"/>
      <c r="N405" s="66"/>
      <c r="O405" s="66"/>
      <c r="P405" s="66"/>
      <c r="Q405" s="66"/>
      <c r="R405" s="66"/>
      <c r="S405" s="66"/>
      <c r="T405" s="66"/>
    </row>
    <row r="406" spans="2:20" s="822" customFormat="1" ht="15.75">
      <c r="B406" s="66"/>
      <c r="C406" s="830" t="s">
        <v>705</v>
      </c>
      <c r="D406" s="62"/>
      <c r="E406" s="62"/>
      <c r="F406" s="63"/>
      <c r="G406" s="831">
        <f>SUM(G399:G404)</f>
        <v>0</v>
      </c>
      <c r="H406" s="66"/>
      <c r="I406" s="66"/>
      <c r="J406" s="66"/>
      <c r="K406" s="66"/>
      <c r="L406" s="66"/>
      <c r="M406" s="66"/>
      <c r="N406" s="66"/>
      <c r="O406" s="66"/>
      <c r="P406" s="66"/>
      <c r="Q406" s="66"/>
      <c r="R406" s="66"/>
      <c r="S406" s="66"/>
      <c r="T406" s="66"/>
    </row>
    <row r="407" spans="2:20" s="822" customFormat="1" ht="15">
      <c r="B407" s="66"/>
      <c r="C407" s="832"/>
      <c r="D407" s="62"/>
      <c r="E407" s="62"/>
      <c r="F407" s="63"/>
      <c r="G407" s="833"/>
      <c r="H407" s="66"/>
      <c r="I407" s="66"/>
      <c r="J407" s="66"/>
      <c r="K407" s="66"/>
      <c r="L407" s="66"/>
      <c r="M407" s="66"/>
      <c r="N407" s="66"/>
      <c r="O407" s="66"/>
      <c r="P407" s="66"/>
      <c r="Q407" s="66"/>
      <c r="R407" s="66"/>
      <c r="S407" s="66"/>
      <c r="T407" s="66"/>
    </row>
    <row r="408" spans="2:20" s="822" customFormat="1" ht="15.75">
      <c r="B408" s="66" t="s">
        <v>105</v>
      </c>
      <c r="C408" s="834" t="s">
        <v>502</v>
      </c>
      <c r="D408" s="62"/>
      <c r="E408" s="62"/>
      <c r="F408" s="63"/>
      <c r="G408" s="828">
        <f>0.25*G406</f>
        <v>0</v>
      </c>
      <c r="H408" s="66"/>
      <c r="I408" s="66"/>
      <c r="J408" s="66"/>
      <c r="K408" s="835"/>
      <c r="L408" s="835"/>
      <c r="M408" s="66"/>
      <c r="N408" s="632"/>
      <c r="O408" s="66"/>
      <c r="P408" s="66"/>
      <c r="Q408" s="66"/>
      <c r="R408" s="66"/>
      <c r="S408" s="66"/>
      <c r="T408" s="66"/>
    </row>
    <row r="409" spans="2:20" s="822" customFormat="1" ht="12.75">
      <c r="B409" s="66"/>
      <c r="C409" s="61"/>
      <c r="D409" s="62"/>
      <c r="E409" s="62"/>
      <c r="F409" s="63"/>
      <c r="G409" s="64"/>
      <c r="H409" s="66"/>
      <c r="I409" s="66"/>
      <c r="J409" s="66"/>
      <c r="K409" s="66"/>
      <c r="L409" s="66"/>
      <c r="M409" s="66"/>
      <c r="N409" s="66"/>
      <c r="O409" s="66"/>
      <c r="P409" s="66"/>
      <c r="Q409" s="66"/>
      <c r="R409" s="66"/>
      <c r="S409" s="66"/>
      <c r="T409" s="66"/>
    </row>
    <row r="410" spans="2:20" s="822" customFormat="1" ht="12.75">
      <c r="B410" s="66"/>
      <c r="C410" s="61"/>
      <c r="D410" s="62"/>
      <c r="E410" s="62"/>
      <c r="F410" s="63"/>
      <c r="G410" s="64"/>
      <c r="H410" s="66"/>
      <c r="I410" s="66"/>
      <c r="J410" s="66"/>
      <c r="K410" s="66"/>
      <c r="L410" s="66"/>
      <c r="M410" s="66"/>
      <c r="N410" s="66"/>
      <c r="O410" s="66"/>
      <c r="P410" s="66"/>
      <c r="Q410" s="66"/>
      <c r="R410" s="66"/>
      <c r="S410" s="66"/>
      <c r="T410" s="66"/>
    </row>
    <row r="411" spans="2:20" s="638" customFormat="1" ht="15.75">
      <c r="B411" s="86"/>
      <c r="C411" s="836" t="s">
        <v>706</v>
      </c>
      <c r="F411" s="636"/>
      <c r="G411" s="660">
        <f>G406+G408</f>
        <v>0</v>
      </c>
      <c r="I411" s="639"/>
      <c r="J411" s="639"/>
      <c r="K411" s="639"/>
      <c r="L411" s="639"/>
      <c r="M411" s="639"/>
      <c r="N411" s="639"/>
      <c r="O411" s="639"/>
      <c r="P411" s="639"/>
      <c r="Q411" s="639"/>
      <c r="R411" s="639"/>
      <c r="S411" s="639"/>
      <c r="T411" s="639"/>
    </row>
    <row r="412" spans="2:20" s="638" customFormat="1">
      <c r="B412" s="86"/>
      <c r="F412" s="636"/>
      <c r="G412" s="636"/>
      <c r="I412" s="639"/>
      <c r="J412" s="639"/>
      <c r="K412" s="639"/>
      <c r="L412" s="639"/>
      <c r="M412" s="639"/>
      <c r="N412" s="639"/>
      <c r="O412" s="639"/>
      <c r="P412" s="639"/>
      <c r="Q412" s="639"/>
      <c r="R412" s="639"/>
      <c r="S412" s="639"/>
      <c r="T412" s="639"/>
    </row>
    <row r="413" spans="2:20" s="638" customFormat="1">
      <c r="B413" s="86"/>
      <c r="F413" s="636"/>
      <c r="G413" s="636"/>
      <c r="I413" s="639"/>
      <c r="J413" s="639"/>
      <c r="K413" s="639"/>
      <c r="L413" s="639"/>
      <c r="M413" s="639"/>
      <c r="N413" s="639"/>
      <c r="O413" s="639"/>
      <c r="P413" s="639"/>
      <c r="Q413" s="639"/>
      <c r="R413" s="639"/>
      <c r="S413" s="639"/>
      <c r="T413" s="639"/>
    </row>
    <row r="414" spans="2:20" s="638" customFormat="1">
      <c r="B414" s="86"/>
      <c r="F414" s="636"/>
      <c r="G414" s="636"/>
      <c r="I414" s="639"/>
      <c r="J414" s="639"/>
      <c r="K414" s="639"/>
      <c r="L414" s="639"/>
      <c r="M414" s="639"/>
      <c r="N414" s="639"/>
      <c r="O414" s="639"/>
      <c r="P414" s="639"/>
      <c r="Q414" s="639"/>
      <c r="R414" s="639"/>
      <c r="S414" s="639"/>
      <c r="T414" s="639"/>
    </row>
    <row r="415" spans="2:20" s="638" customFormat="1">
      <c r="B415" s="646"/>
      <c r="F415" s="636"/>
      <c r="G415" s="636"/>
      <c r="I415" s="639"/>
      <c r="J415" s="639"/>
      <c r="K415" s="639"/>
      <c r="L415" s="639"/>
      <c r="M415" s="639"/>
      <c r="N415" s="639"/>
      <c r="O415" s="639"/>
      <c r="P415" s="639"/>
      <c r="Q415" s="639"/>
      <c r="R415" s="639"/>
      <c r="S415" s="639"/>
      <c r="T415" s="639"/>
    </row>
    <row r="416" spans="2:20" s="638" customFormat="1">
      <c r="B416" s="646"/>
      <c r="F416" s="636"/>
      <c r="G416" s="636"/>
      <c r="I416" s="639"/>
      <c r="J416" s="639"/>
      <c r="K416" s="639"/>
      <c r="L416" s="639"/>
      <c r="M416" s="639"/>
      <c r="N416" s="639"/>
      <c r="O416" s="639"/>
      <c r="P416" s="639"/>
      <c r="Q416" s="639"/>
      <c r="R416" s="639"/>
      <c r="S416" s="639"/>
      <c r="T416" s="639"/>
    </row>
    <row r="417" spans="2:20" s="638" customFormat="1">
      <c r="B417" s="646"/>
      <c r="F417" s="636"/>
      <c r="G417" s="636"/>
      <c r="I417" s="639"/>
      <c r="J417" s="639"/>
      <c r="K417" s="639"/>
      <c r="L417" s="639"/>
      <c r="M417" s="639"/>
      <c r="N417" s="639"/>
      <c r="O417" s="639"/>
      <c r="P417" s="639"/>
      <c r="Q417" s="639"/>
      <c r="R417" s="639"/>
      <c r="S417" s="639"/>
      <c r="T417" s="639"/>
    </row>
    <row r="418" spans="2:20" s="638" customFormat="1">
      <c r="B418" s="646"/>
      <c r="F418" s="636"/>
      <c r="G418" s="636"/>
      <c r="I418" s="639"/>
      <c r="J418" s="639"/>
      <c r="K418" s="639"/>
      <c r="L418" s="639"/>
      <c r="M418" s="639"/>
      <c r="N418" s="639"/>
      <c r="O418" s="639"/>
      <c r="P418" s="639"/>
      <c r="Q418" s="639"/>
      <c r="R418" s="639"/>
      <c r="S418" s="639"/>
      <c r="T418" s="639"/>
    </row>
    <row r="419" spans="2:20" s="638" customFormat="1">
      <c r="B419" s="646"/>
      <c r="F419" s="636"/>
      <c r="G419" s="636"/>
      <c r="I419" s="639"/>
      <c r="J419" s="639"/>
      <c r="K419" s="639"/>
      <c r="L419" s="639"/>
      <c r="M419" s="639"/>
      <c r="N419" s="639"/>
      <c r="O419" s="639"/>
      <c r="P419" s="639"/>
      <c r="Q419" s="639"/>
      <c r="R419" s="639"/>
      <c r="S419" s="639"/>
      <c r="T419" s="639"/>
    </row>
    <row r="420" spans="2:20" s="638" customFormat="1">
      <c r="B420" s="646"/>
      <c r="F420" s="636"/>
      <c r="G420" s="636"/>
      <c r="I420" s="639"/>
      <c r="J420" s="639"/>
      <c r="K420" s="639"/>
      <c r="L420" s="639"/>
      <c r="M420" s="639"/>
      <c r="N420" s="639"/>
      <c r="O420" s="639"/>
      <c r="P420" s="639"/>
      <c r="Q420" s="639"/>
      <c r="R420" s="639"/>
      <c r="S420" s="639"/>
      <c r="T420" s="639"/>
    </row>
    <row r="421" spans="2:20" s="638" customFormat="1">
      <c r="B421" s="646"/>
      <c r="F421" s="636"/>
      <c r="G421" s="636"/>
      <c r="I421" s="639"/>
      <c r="J421" s="639"/>
      <c r="K421" s="639"/>
      <c r="L421" s="639"/>
      <c r="M421" s="639"/>
      <c r="N421" s="639"/>
      <c r="O421" s="639"/>
      <c r="P421" s="639"/>
      <c r="Q421" s="639"/>
      <c r="R421" s="639"/>
      <c r="S421" s="639"/>
      <c r="T421" s="639"/>
    </row>
    <row r="422" spans="2:20" s="638" customFormat="1">
      <c r="B422" s="646"/>
      <c r="F422" s="636"/>
      <c r="G422" s="636"/>
      <c r="I422" s="639"/>
      <c r="J422" s="639"/>
      <c r="K422" s="639"/>
      <c r="L422" s="639"/>
      <c r="M422" s="639"/>
      <c r="N422" s="639"/>
      <c r="O422" s="639"/>
      <c r="P422" s="639"/>
      <c r="Q422" s="639"/>
      <c r="R422" s="639"/>
      <c r="S422" s="639"/>
      <c r="T422" s="639"/>
    </row>
    <row r="423" spans="2:20" s="638" customFormat="1">
      <c r="B423" s="633"/>
      <c r="C423" s="639"/>
      <c r="D423" s="639"/>
      <c r="E423" s="639"/>
      <c r="F423" s="664"/>
      <c r="G423" s="664"/>
      <c r="H423" s="639"/>
      <c r="I423" s="639"/>
      <c r="J423" s="639"/>
      <c r="K423" s="639"/>
      <c r="L423" s="639"/>
      <c r="M423" s="639"/>
      <c r="N423" s="639"/>
      <c r="O423" s="639"/>
      <c r="P423" s="639"/>
      <c r="Q423" s="639"/>
      <c r="R423" s="639"/>
      <c r="S423" s="639"/>
      <c r="T423" s="639"/>
    </row>
    <row r="424" spans="2:20" s="638" customFormat="1">
      <c r="B424" s="633"/>
      <c r="C424" s="639"/>
      <c r="D424" s="639"/>
      <c r="E424" s="639"/>
      <c r="F424" s="664"/>
      <c r="G424" s="664"/>
      <c r="H424" s="639"/>
      <c r="I424" s="639"/>
      <c r="J424" s="639"/>
      <c r="K424" s="639"/>
      <c r="L424" s="639"/>
      <c r="M424" s="639"/>
      <c r="N424" s="639"/>
      <c r="O424" s="639"/>
      <c r="P424" s="639"/>
      <c r="Q424" s="639"/>
      <c r="R424" s="639"/>
      <c r="S424" s="639"/>
      <c r="T424" s="639"/>
    </row>
    <row r="425" spans="2:20" s="638" customFormat="1">
      <c r="B425" s="633"/>
      <c r="C425" s="639"/>
      <c r="D425" s="639"/>
      <c r="E425" s="639"/>
      <c r="F425" s="664"/>
      <c r="G425" s="664"/>
      <c r="H425" s="639"/>
      <c r="I425" s="639"/>
      <c r="J425" s="639"/>
      <c r="K425" s="639"/>
      <c r="L425" s="639"/>
      <c r="M425" s="639"/>
      <c r="N425" s="639"/>
      <c r="O425" s="639"/>
      <c r="P425" s="639"/>
      <c r="Q425" s="639"/>
      <c r="R425" s="639"/>
      <c r="S425" s="639"/>
      <c r="T425" s="639"/>
    </row>
    <row r="426" spans="2:20" s="838" customFormat="1" ht="15.75">
      <c r="B426" s="129"/>
      <c r="C426" s="837"/>
      <c r="D426" s="62"/>
      <c r="E426" s="62"/>
      <c r="F426" s="63"/>
      <c r="G426" s="664"/>
      <c r="H426" s="66"/>
      <c r="I426" s="66"/>
      <c r="J426" s="66"/>
      <c r="K426" s="66"/>
      <c r="L426" s="66"/>
      <c r="M426" s="66"/>
      <c r="N426" s="66"/>
      <c r="O426" s="66"/>
      <c r="P426" s="66"/>
      <c r="Q426" s="66"/>
      <c r="R426" s="66"/>
      <c r="S426" s="66"/>
      <c r="T426" s="66"/>
    </row>
    <row r="427" spans="2:20" s="838" customFormat="1" ht="12.75">
      <c r="B427" s="66"/>
      <c r="C427" s="61"/>
      <c r="D427" s="62"/>
      <c r="E427" s="62"/>
      <c r="F427" s="63"/>
      <c r="G427" s="64"/>
      <c r="H427" s="66"/>
      <c r="I427" s="66"/>
      <c r="J427" s="66"/>
      <c r="K427" s="66"/>
      <c r="L427" s="66"/>
      <c r="M427" s="66"/>
      <c r="N427" s="66"/>
      <c r="O427" s="66"/>
      <c r="P427" s="66"/>
      <c r="Q427" s="66"/>
      <c r="R427" s="66"/>
      <c r="S427" s="66"/>
      <c r="T427" s="66"/>
    </row>
    <row r="428" spans="2:20" s="638" customFormat="1">
      <c r="B428" s="646"/>
      <c r="F428" s="636"/>
      <c r="G428" s="636"/>
      <c r="I428" s="639"/>
      <c r="J428" s="639"/>
      <c r="K428" s="639"/>
      <c r="L428" s="639"/>
      <c r="M428" s="639"/>
      <c r="N428" s="639"/>
      <c r="O428" s="639"/>
      <c r="P428" s="639"/>
      <c r="Q428" s="639"/>
      <c r="R428" s="639"/>
      <c r="S428" s="639"/>
      <c r="T428" s="639"/>
    </row>
    <row r="429" spans="2:20" s="638" customFormat="1">
      <c r="B429" s="646"/>
      <c r="F429" s="636"/>
      <c r="G429" s="636"/>
      <c r="I429" s="639"/>
      <c r="J429" s="639"/>
      <c r="K429" s="639"/>
      <c r="L429" s="639"/>
      <c r="M429" s="639"/>
      <c r="N429" s="639"/>
      <c r="O429" s="639"/>
      <c r="P429" s="639"/>
      <c r="Q429" s="639"/>
      <c r="R429" s="639"/>
      <c r="S429" s="639"/>
      <c r="T429" s="639"/>
    </row>
    <row r="430" spans="2:20" s="638" customFormat="1">
      <c r="B430" s="646"/>
      <c r="F430" s="636"/>
      <c r="G430" s="636"/>
      <c r="I430" s="639"/>
      <c r="J430" s="639"/>
      <c r="K430" s="639"/>
      <c r="L430" s="639"/>
      <c r="M430" s="639"/>
      <c r="N430" s="639"/>
      <c r="O430" s="639"/>
      <c r="P430" s="639"/>
      <c r="Q430" s="639"/>
      <c r="R430" s="639"/>
      <c r="S430" s="639"/>
      <c r="T430" s="639"/>
    </row>
    <row r="431" spans="2:20" s="638" customFormat="1">
      <c r="B431" s="646"/>
      <c r="F431" s="636"/>
      <c r="G431" s="636"/>
      <c r="I431" s="639"/>
      <c r="J431" s="639"/>
      <c r="K431" s="639"/>
      <c r="L431" s="639"/>
      <c r="M431" s="639"/>
      <c r="N431" s="639"/>
      <c r="O431" s="639"/>
      <c r="P431" s="639"/>
      <c r="Q431" s="639"/>
      <c r="R431" s="639"/>
      <c r="S431" s="639"/>
      <c r="T431" s="639"/>
    </row>
    <row r="432" spans="2:20" s="638" customFormat="1">
      <c r="B432" s="646"/>
      <c r="F432" s="636"/>
      <c r="G432" s="636"/>
      <c r="I432" s="639"/>
      <c r="J432" s="639"/>
      <c r="K432" s="639"/>
      <c r="L432" s="639"/>
      <c r="M432" s="639"/>
      <c r="N432" s="639"/>
      <c r="O432" s="639"/>
      <c r="P432" s="639"/>
      <c r="Q432" s="639"/>
      <c r="R432" s="639"/>
      <c r="S432" s="639"/>
      <c r="T432" s="639"/>
    </row>
    <row r="433" spans="2:20" s="638" customFormat="1">
      <c r="B433" s="646"/>
      <c r="F433" s="636"/>
      <c r="G433" s="636"/>
      <c r="I433" s="639"/>
      <c r="J433" s="639"/>
      <c r="K433" s="639"/>
      <c r="L433" s="639"/>
      <c r="M433" s="639"/>
      <c r="N433" s="639"/>
      <c r="O433" s="639"/>
      <c r="P433" s="639"/>
      <c r="Q433" s="639"/>
      <c r="R433" s="639"/>
      <c r="S433" s="639"/>
      <c r="T433" s="639"/>
    </row>
    <row r="434" spans="2:20" s="638" customFormat="1">
      <c r="B434" s="646"/>
      <c r="F434" s="636"/>
      <c r="G434" s="636"/>
      <c r="I434" s="639"/>
      <c r="J434" s="639"/>
      <c r="K434" s="639"/>
      <c r="L434" s="639"/>
      <c r="M434" s="639"/>
      <c r="N434" s="639"/>
      <c r="O434" s="639"/>
      <c r="P434" s="639"/>
      <c r="Q434" s="639"/>
      <c r="R434" s="639"/>
      <c r="S434" s="639"/>
      <c r="T434" s="639"/>
    </row>
    <row r="435" spans="2:20" s="638" customFormat="1">
      <c r="B435" s="646"/>
      <c r="F435" s="636"/>
      <c r="G435" s="636"/>
      <c r="I435" s="639"/>
      <c r="J435" s="639"/>
      <c r="K435" s="639"/>
      <c r="L435" s="639"/>
      <c r="M435" s="639"/>
      <c r="N435" s="639"/>
      <c r="O435" s="639"/>
      <c r="P435" s="639"/>
      <c r="Q435" s="639"/>
      <c r="R435" s="639"/>
      <c r="S435" s="639"/>
      <c r="T435" s="639"/>
    </row>
    <row r="436" spans="2:20" s="638" customFormat="1">
      <c r="B436" s="646"/>
      <c r="F436" s="636"/>
      <c r="G436" s="636"/>
      <c r="I436" s="639"/>
      <c r="J436" s="639"/>
      <c r="K436" s="639"/>
      <c r="L436" s="639"/>
      <c r="M436" s="639"/>
      <c r="N436" s="639"/>
      <c r="O436" s="639"/>
      <c r="P436" s="639"/>
      <c r="Q436" s="639"/>
      <c r="R436" s="639"/>
      <c r="S436" s="639"/>
      <c r="T436" s="639"/>
    </row>
    <row r="437" spans="2:20" s="638" customFormat="1">
      <c r="B437" s="646"/>
      <c r="F437" s="636"/>
      <c r="G437" s="636"/>
      <c r="I437" s="639"/>
      <c r="J437" s="639"/>
      <c r="K437" s="639"/>
      <c r="L437" s="639"/>
      <c r="M437" s="639"/>
      <c r="N437" s="639"/>
      <c r="O437" s="639"/>
      <c r="P437" s="639"/>
      <c r="Q437" s="639"/>
      <c r="R437" s="639"/>
      <c r="S437" s="639"/>
      <c r="T437" s="639"/>
    </row>
    <row r="438" spans="2:20" s="638" customFormat="1">
      <c r="B438" s="646"/>
      <c r="F438" s="636"/>
      <c r="G438" s="636"/>
      <c r="I438" s="639"/>
      <c r="J438" s="639"/>
      <c r="K438" s="639"/>
      <c r="L438" s="639"/>
      <c r="M438" s="639"/>
      <c r="N438" s="639"/>
      <c r="O438" s="639"/>
      <c r="P438" s="639"/>
      <c r="Q438" s="639"/>
      <c r="R438" s="639"/>
      <c r="S438" s="639"/>
      <c r="T438" s="639"/>
    </row>
    <row r="439" spans="2:20" s="638" customFormat="1">
      <c r="F439" s="636"/>
      <c r="G439" s="636"/>
      <c r="I439" s="639"/>
      <c r="J439" s="639"/>
      <c r="K439" s="639"/>
      <c r="L439" s="639"/>
      <c r="M439" s="639"/>
      <c r="N439" s="639"/>
      <c r="O439" s="639"/>
      <c r="P439" s="639"/>
      <c r="Q439" s="639"/>
      <c r="R439" s="639"/>
      <c r="S439" s="639"/>
      <c r="T439" s="639"/>
    </row>
    <row r="440" spans="2:20" s="638" customFormat="1">
      <c r="F440" s="636"/>
      <c r="G440" s="636"/>
      <c r="I440" s="639"/>
      <c r="J440" s="639"/>
      <c r="K440" s="639"/>
      <c r="L440" s="639"/>
      <c r="M440" s="639"/>
      <c r="N440" s="639"/>
      <c r="O440" s="639"/>
      <c r="P440" s="639"/>
      <c r="Q440" s="639"/>
      <c r="R440" s="639"/>
      <c r="S440" s="639"/>
      <c r="T440" s="639"/>
    </row>
    <row r="441" spans="2:20" s="638" customFormat="1">
      <c r="F441" s="636"/>
      <c r="G441" s="636"/>
      <c r="I441" s="639"/>
      <c r="J441" s="639"/>
      <c r="K441" s="639"/>
      <c r="L441" s="639"/>
      <c r="M441" s="639"/>
      <c r="N441" s="639"/>
      <c r="O441" s="639"/>
      <c r="P441" s="639"/>
      <c r="Q441" s="639"/>
      <c r="R441" s="639"/>
      <c r="S441" s="639"/>
      <c r="T441" s="639"/>
    </row>
    <row r="442" spans="2:20" s="638" customFormat="1">
      <c r="F442" s="636"/>
      <c r="G442" s="636"/>
      <c r="I442" s="639"/>
      <c r="J442" s="639"/>
      <c r="K442" s="639"/>
      <c r="L442" s="639"/>
      <c r="M442" s="639"/>
      <c r="N442" s="639"/>
      <c r="O442" s="639"/>
      <c r="P442" s="639"/>
      <c r="Q442" s="639"/>
      <c r="R442" s="639"/>
      <c r="S442" s="639"/>
      <c r="T442" s="639"/>
    </row>
    <row r="443" spans="2:20" s="638" customFormat="1">
      <c r="F443" s="636"/>
      <c r="G443" s="636"/>
      <c r="I443" s="639"/>
      <c r="J443" s="639"/>
      <c r="K443" s="639"/>
      <c r="L443" s="639"/>
      <c r="M443" s="639"/>
      <c r="N443" s="639"/>
      <c r="O443" s="639"/>
      <c r="P443" s="639"/>
      <c r="Q443" s="639"/>
      <c r="R443" s="639"/>
      <c r="S443" s="639"/>
      <c r="T443" s="639"/>
    </row>
    <row r="444" spans="2:20" s="638" customFormat="1">
      <c r="F444" s="636"/>
      <c r="G444" s="636"/>
      <c r="I444" s="639"/>
      <c r="J444" s="639"/>
      <c r="K444" s="639"/>
      <c r="L444" s="639"/>
      <c r="M444" s="639"/>
      <c r="N444" s="639"/>
      <c r="O444" s="639"/>
      <c r="P444" s="639"/>
      <c r="Q444" s="639"/>
      <c r="R444" s="639"/>
      <c r="S444" s="639"/>
      <c r="T444" s="639"/>
    </row>
  </sheetData>
  <sheetProtection password="C844" sheet="1" objects="1" scenarios="1" selectLockedCells="1"/>
  <protectedRanges>
    <protectedRange sqref="G213:G214 G217:G220" name="Raspon1_1"/>
    <protectedRange sqref="G265 G267" name="Raspon1_1_1"/>
    <protectedRange sqref="G382" name="Raspon1_1_3"/>
    <protectedRange sqref="G315 G310:G313" name="Raspon1_1_4"/>
    <protectedRange password="CF5F" sqref="F258:F263 F266" name="Range1"/>
  </protectedRanges>
  <mergeCells count="5">
    <mergeCell ref="B1:G1"/>
    <mergeCell ref="B2:G2"/>
    <mergeCell ref="B3:G3"/>
    <mergeCell ref="C7:F7"/>
    <mergeCell ref="C396:D396"/>
  </mergeCells>
  <pageMargins left="0.98425196850393704" right="0.51181102362204722" top="0.39370078740157483" bottom="0.70866141732283472" header="0.51181102362204722" footer="0.51181102362204722"/>
  <pageSetup paperSize="9" scale="90" orientation="portrait" verticalDpi="0" r:id="rId1"/>
  <rowBreaks count="8" manualBreakCount="8">
    <brk id="27" max="6" man="1"/>
    <brk id="38" max="16383" man="1"/>
    <brk id="124" max="6" man="1"/>
    <brk id="160" max="6" man="1"/>
    <brk id="186" max="6" man="1"/>
    <brk id="209" max="6" man="1"/>
    <brk id="254" max="6" man="1"/>
    <brk id="39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view="pageBreakPreview" zoomScaleNormal="100" zoomScaleSheetLayoutView="100" workbookViewId="0">
      <selection sqref="A1:XFD1048576"/>
    </sheetView>
  </sheetViews>
  <sheetFormatPr defaultColWidth="9.140625" defaultRowHeight="12.75"/>
  <cols>
    <col min="1" max="1" width="6.28515625" style="861" customWidth="1"/>
    <col min="2" max="2" width="42.5703125" style="854" customWidth="1"/>
    <col min="3" max="3" width="7.85546875" style="855" customWidth="1"/>
    <col min="4" max="4" width="8.85546875" style="856" customWidth="1"/>
    <col min="5" max="5" width="9.7109375" style="857" customWidth="1"/>
    <col min="6" max="6" width="12.140625" style="857" customWidth="1"/>
    <col min="7" max="16384" width="9.140625" style="738"/>
  </cols>
  <sheetData>
    <row r="1" spans="1:6" s="840" customFormat="1" ht="8.25">
      <c r="A1" s="839" t="s">
        <v>707</v>
      </c>
      <c r="C1" s="841" t="s">
        <v>708</v>
      </c>
    </row>
    <row r="2" spans="1:6" s="840" customFormat="1" ht="8.25">
      <c r="A2" s="839" t="s">
        <v>709</v>
      </c>
      <c r="C2" s="842" t="s">
        <v>710</v>
      </c>
      <c r="F2" s="840" t="s">
        <v>328</v>
      </c>
    </row>
    <row r="3" spans="1:6" s="840" customFormat="1" ht="8.25">
      <c r="A3" s="843" t="s">
        <v>327</v>
      </c>
      <c r="B3" s="844"/>
      <c r="D3" s="844"/>
      <c r="F3" s="845" t="s">
        <v>1056</v>
      </c>
    </row>
    <row r="4" spans="1:6" s="849" customFormat="1" ht="6" customHeight="1">
      <c r="A4" s="846"/>
      <c r="B4" s="847"/>
      <c r="C4" s="848"/>
      <c r="D4" s="848"/>
      <c r="E4" s="848"/>
      <c r="F4" s="847"/>
    </row>
    <row r="5" spans="1:6" s="849" customFormat="1" ht="14.25" customHeight="1">
      <c r="A5" s="850"/>
      <c r="B5" s="851"/>
      <c r="C5" s="852"/>
      <c r="D5" s="852"/>
      <c r="E5" s="852"/>
      <c r="F5" s="851"/>
    </row>
    <row r="6" spans="1:6" s="849" customFormat="1" ht="14.25" customHeight="1">
      <c r="A6" s="850"/>
      <c r="B6" s="851"/>
      <c r="C6" s="852"/>
      <c r="D6" s="852"/>
      <c r="E6" s="852"/>
      <c r="F6" s="851"/>
    </row>
    <row r="7" spans="1:6" ht="18">
      <c r="A7" s="1288" t="s">
        <v>711</v>
      </c>
      <c r="B7" s="1289"/>
      <c r="C7" s="1289"/>
      <c r="D7" s="1289"/>
      <c r="E7" s="1289"/>
      <c r="F7" s="1289"/>
    </row>
    <row r="8" spans="1:6" ht="15">
      <c r="A8" s="853"/>
    </row>
    <row r="9" spans="1:6" ht="15">
      <c r="A9" s="1290" t="s">
        <v>712</v>
      </c>
      <c r="B9" s="1290"/>
      <c r="C9" s="1290"/>
      <c r="D9" s="1290"/>
      <c r="E9" s="1290"/>
      <c r="F9" s="1290"/>
    </row>
    <row r="10" spans="1:6" ht="14.25">
      <c r="A10" s="858"/>
    </row>
    <row r="11" spans="1:6" ht="49.5" customHeight="1">
      <c r="A11" s="1285" t="s">
        <v>713</v>
      </c>
      <c r="B11" s="1285"/>
      <c r="C11" s="1285"/>
      <c r="D11" s="1285"/>
      <c r="E11" s="1285"/>
      <c r="F11" s="1285"/>
    </row>
    <row r="12" spans="1:6" ht="76.5" customHeight="1">
      <c r="A12" s="1285" t="s">
        <v>714</v>
      </c>
      <c r="B12" s="1285"/>
      <c r="C12" s="1285"/>
      <c r="D12" s="1285"/>
      <c r="E12" s="1285"/>
      <c r="F12" s="1285"/>
    </row>
    <row r="13" spans="1:6" ht="61.5" customHeight="1">
      <c r="A13" s="1285" t="s">
        <v>715</v>
      </c>
      <c r="B13" s="1285"/>
      <c r="C13" s="1285"/>
      <c r="D13" s="1285"/>
      <c r="E13" s="1285"/>
      <c r="F13" s="1285"/>
    </row>
    <row r="14" spans="1:6" ht="75" customHeight="1">
      <c r="A14" s="1285" t="s">
        <v>716</v>
      </c>
      <c r="B14" s="1285"/>
      <c r="C14" s="1285"/>
      <c r="D14" s="1285"/>
      <c r="E14" s="1285"/>
      <c r="F14" s="1285"/>
    </row>
    <row r="15" spans="1:6" ht="80.25" customHeight="1">
      <c r="A15" s="1285" t="s">
        <v>717</v>
      </c>
      <c r="B15" s="1285"/>
      <c r="C15" s="1285"/>
      <c r="D15" s="1285"/>
      <c r="E15" s="1285"/>
      <c r="F15" s="1285"/>
    </row>
    <row r="16" spans="1:6" ht="37.700000000000003" customHeight="1">
      <c r="A16" s="1285" t="s">
        <v>718</v>
      </c>
      <c r="B16" s="1285"/>
      <c r="C16" s="1285"/>
      <c r="D16" s="1285"/>
      <c r="E16" s="1285"/>
      <c r="F16" s="1285"/>
    </row>
    <row r="17" spans="1:6" ht="48.75" customHeight="1">
      <c r="A17" s="1285" t="s">
        <v>719</v>
      </c>
      <c r="B17" s="1285"/>
      <c r="C17" s="1285"/>
      <c r="D17" s="1285"/>
      <c r="E17" s="1285"/>
      <c r="F17" s="1285"/>
    </row>
    <row r="18" spans="1:6" ht="50.25" customHeight="1">
      <c r="A18" s="1285" t="s">
        <v>110</v>
      </c>
      <c r="B18" s="1285"/>
      <c r="C18" s="1285"/>
      <c r="D18" s="1285"/>
      <c r="E18" s="1285"/>
      <c r="F18" s="1285"/>
    </row>
    <row r="19" spans="1:6" ht="72.75" customHeight="1">
      <c r="A19" s="1285" t="s">
        <v>720</v>
      </c>
      <c r="B19" s="1285"/>
      <c r="C19" s="1285"/>
      <c r="D19" s="1285"/>
      <c r="E19" s="1285"/>
      <c r="F19" s="1285"/>
    </row>
    <row r="20" spans="1:6" ht="34.5" customHeight="1">
      <c r="A20" s="1285" t="s">
        <v>721</v>
      </c>
      <c r="B20" s="1285"/>
      <c r="C20" s="1285"/>
      <c r="D20" s="1285"/>
      <c r="E20" s="1285"/>
      <c r="F20" s="1285"/>
    </row>
    <row r="21" spans="1:6" ht="60" customHeight="1">
      <c r="A21" s="1285" t="s">
        <v>722</v>
      </c>
      <c r="B21" s="1285"/>
      <c r="C21" s="1285"/>
      <c r="D21" s="1285"/>
      <c r="E21" s="1285"/>
      <c r="F21" s="1285"/>
    </row>
    <row r="22" spans="1:6" ht="48.75" customHeight="1">
      <c r="A22" s="1285" t="s">
        <v>723</v>
      </c>
      <c r="B22" s="1285"/>
      <c r="C22" s="1285"/>
      <c r="D22" s="1285"/>
      <c r="E22" s="1285"/>
      <c r="F22" s="1285"/>
    </row>
    <row r="23" spans="1:6" ht="37.700000000000003" customHeight="1">
      <c r="A23" s="1285" t="s">
        <v>724</v>
      </c>
      <c r="B23" s="1285"/>
      <c r="C23" s="1285"/>
      <c r="D23" s="1285"/>
      <c r="E23" s="1285"/>
      <c r="F23" s="1285"/>
    </row>
    <row r="24" spans="1:6" ht="48.75" customHeight="1">
      <c r="A24" s="1285" t="s">
        <v>725</v>
      </c>
      <c r="B24" s="1285"/>
      <c r="C24" s="1285"/>
      <c r="D24" s="1285"/>
      <c r="E24" s="1285"/>
      <c r="F24" s="1285"/>
    </row>
    <row r="25" spans="1:6" ht="66.75" customHeight="1">
      <c r="A25" s="1285" t="s">
        <v>726</v>
      </c>
      <c r="B25" s="1285"/>
      <c r="C25" s="1285"/>
      <c r="D25" s="1285"/>
      <c r="E25" s="1285"/>
      <c r="F25" s="1285"/>
    </row>
    <row r="26" spans="1:6" ht="36" customHeight="1">
      <c r="A26" s="1285" t="s">
        <v>727</v>
      </c>
      <c r="B26" s="1285"/>
      <c r="C26" s="1285"/>
      <c r="D26" s="1285"/>
      <c r="E26" s="1285"/>
      <c r="F26" s="1285"/>
    </row>
    <row r="27" spans="1:6" ht="38.25" customHeight="1">
      <c r="A27" s="1285" t="s">
        <v>728</v>
      </c>
      <c r="B27" s="1285"/>
      <c r="C27" s="1285"/>
      <c r="D27" s="1285"/>
      <c r="E27" s="1285"/>
      <c r="F27" s="1285"/>
    </row>
    <row r="28" spans="1:6" ht="50.25" customHeight="1">
      <c r="A28" s="1285" t="s">
        <v>729</v>
      </c>
      <c r="B28" s="1285"/>
      <c r="C28" s="1285"/>
      <c r="D28" s="1285"/>
      <c r="E28" s="1285"/>
      <c r="F28" s="1285"/>
    </row>
    <row r="29" spans="1:6" ht="64.5" customHeight="1">
      <c r="A29" s="1285" t="s">
        <v>730</v>
      </c>
      <c r="B29" s="1285"/>
      <c r="C29" s="1285"/>
      <c r="D29" s="1285"/>
      <c r="E29" s="1285"/>
      <c r="F29" s="1285"/>
    </row>
    <row r="30" spans="1:6" ht="80.25" customHeight="1">
      <c r="A30" s="1285" t="s">
        <v>731</v>
      </c>
      <c r="B30" s="1285"/>
      <c r="C30" s="1285"/>
      <c r="D30" s="1285"/>
      <c r="E30" s="1285"/>
      <c r="F30" s="1285"/>
    </row>
    <row r="31" spans="1:6" ht="45" customHeight="1">
      <c r="A31" s="1285" t="s">
        <v>732</v>
      </c>
      <c r="B31" s="1285"/>
      <c r="C31" s="1285"/>
      <c r="D31" s="1285"/>
      <c r="E31" s="1285"/>
      <c r="F31" s="1285"/>
    </row>
    <row r="32" spans="1:6" ht="51" customHeight="1">
      <c r="A32" s="1285" t="s">
        <v>733</v>
      </c>
      <c r="B32" s="1285"/>
      <c r="C32" s="1285"/>
      <c r="D32" s="1285"/>
      <c r="E32" s="1285"/>
      <c r="F32" s="1285"/>
    </row>
    <row r="33" spans="1:6" ht="66.75" customHeight="1">
      <c r="A33" s="1285" t="s">
        <v>734</v>
      </c>
      <c r="B33" s="1285"/>
      <c r="C33" s="1285"/>
      <c r="D33" s="1285"/>
      <c r="E33" s="1285"/>
      <c r="F33" s="1285"/>
    </row>
    <row r="34" spans="1:6" ht="92.25" customHeight="1">
      <c r="A34" s="1285" t="s">
        <v>735</v>
      </c>
      <c r="B34" s="1286"/>
      <c r="C34" s="1286"/>
      <c r="D34" s="1286"/>
      <c r="E34" s="1286"/>
      <c r="F34" s="1286"/>
    </row>
    <row r="35" spans="1:6" ht="73.7" customHeight="1">
      <c r="A35" s="1287" t="s">
        <v>736</v>
      </c>
      <c r="B35" s="1287"/>
      <c r="C35" s="1287"/>
      <c r="D35" s="1287"/>
      <c r="E35" s="1287"/>
      <c r="F35" s="1287"/>
    </row>
    <row r="36" spans="1:6" ht="92.25" customHeight="1">
      <c r="A36" s="1285" t="s">
        <v>737</v>
      </c>
      <c r="B36" s="1285"/>
      <c r="C36" s="1285"/>
      <c r="D36" s="1285"/>
      <c r="E36" s="1285"/>
      <c r="F36" s="1285"/>
    </row>
    <row r="37" spans="1:6" ht="33" customHeight="1">
      <c r="A37" s="1285" t="s">
        <v>738</v>
      </c>
      <c r="B37" s="1285"/>
      <c r="C37" s="1285"/>
      <c r="D37" s="1285"/>
      <c r="E37" s="1285"/>
      <c r="F37" s="1285"/>
    </row>
    <row r="38" spans="1:6" ht="48" customHeight="1">
      <c r="A38" s="1285" t="s">
        <v>739</v>
      </c>
      <c r="B38" s="1285"/>
      <c r="C38" s="1285"/>
      <c r="D38" s="1285"/>
      <c r="E38" s="1285"/>
      <c r="F38" s="1285"/>
    </row>
    <row r="39" spans="1:6" ht="63.2" customHeight="1">
      <c r="A39" s="1285" t="s">
        <v>338</v>
      </c>
      <c r="B39" s="1285"/>
      <c r="C39" s="1285"/>
      <c r="D39" s="1285"/>
      <c r="E39" s="1285"/>
      <c r="F39" s="1285"/>
    </row>
    <row r="40" spans="1:6" ht="67.5" customHeight="1">
      <c r="A40" s="1285" t="s">
        <v>740</v>
      </c>
      <c r="B40" s="1285"/>
      <c r="C40" s="1285"/>
      <c r="D40" s="1285"/>
      <c r="E40" s="1285"/>
      <c r="F40" s="1285"/>
    </row>
    <row r="41" spans="1:6" ht="56.25" customHeight="1">
      <c r="A41" s="1285" t="s">
        <v>741</v>
      </c>
      <c r="B41" s="1285"/>
      <c r="C41" s="1285"/>
      <c r="D41" s="1285"/>
      <c r="E41" s="1285"/>
      <c r="F41" s="1285"/>
    </row>
    <row r="42" spans="1:6" ht="35.25" customHeight="1">
      <c r="A42" s="1285" t="s">
        <v>742</v>
      </c>
      <c r="B42" s="1285"/>
      <c r="C42" s="1285"/>
      <c r="D42" s="1285"/>
      <c r="E42" s="1285"/>
      <c r="F42" s="1285"/>
    </row>
    <row r="43" spans="1:6" ht="64.5" customHeight="1">
      <c r="A43" s="1285" t="s">
        <v>743</v>
      </c>
      <c r="B43" s="1285"/>
      <c r="C43" s="1285"/>
      <c r="D43" s="1285"/>
      <c r="E43" s="1285"/>
      <c r="F43" s="1285"/>
    </row>
    <row r="44" spans="1:6" ht="38.25" customHeight="1">
      <c r="A44" s="1285" t="s">
        <v>744</v>
      </c>
      <c r="B44" s="1285"/>
      <c r="C44" s="1285"/>
      <c r="D44" s="1285"/>
      <c r="E44" s="1285"/>
      <c r="F44" s="1285"/>
    </row>
    <row r="45" spans="1:6" ht="14.25">
      <c r="A45" s="858"/>
    </row>
    <row r="50" spans="1:6" ht="15.75">
      <c r="A50" s="859"/>
      <c r="B50" s="738"/>
      <c r="C50" s="738"/>
      <c r="D50" s="738"/>
      <c r="E50" s="738"/>
      <c r="F50" s="738"/>
    </row>
    <row r="51" spans="1:6" ht="15.75">
      <c r="A51" s="859"/>
      <c r="B51" s="738"/>
      <c r="C51" s="738"/>
      <c r="D51" s="738"/>
      <c r="E51" s="738"/>
      <c r="F51" s="738"/>
    </row>
    <row r="62" spans="1:6" ht="14.25">
      <c r="A62" s="1284"/>
      <c r="B62" s="1284"/>
      <c r="C62" s="1284"/>
      <c r="D62" s="1284"/>
      <c r="E62" s="1284"/>
      <c r="F62" s="1284"/>
    </row>
    <row r="63" spans="1:6" ht="14.25">
      <c r="A63" s="1284"/>
      <c r="B63" s="1284"/>
      <c r="C63" s="1284"/>
      <c r="D63" s="1284"/>
      <c r="E63" s="1284"/>
      <c r="F63" s="1284"/>
    </row>
    <row r="64" spans="1:6" ht="14.25">
      <c r="A64" s="1284"/>
      <c r="B64" s="1284"/>
      <c r="C64" s="1284"/>
      <c r="D64" s="1284"/>
      <c r="E64" s="1284"/>
      <c r="F64" s="1284"/>
    </row>
    <row r="65" spans="1:1" s="738" customFormat="1">
      <c r="A65" s="860"/>
    </row>
  </sheetData>
  <sheetProtection password="C844" sheet="1" objects="1" scenarios="1" selectLockedCells="1" selectUnlockedCells="1"/>
  <mergeCells count="39">
    <mergeCell ref="A14:F14"/>
    <mergeCell ref="A7:F7"/>
    <mergeCell ref="A9:F9"/>
    <mergeCell ref="A11:F11"/>
    <mergeCell ref="A12:F12"/>
    <mergeCell ref="A13:F13"/>
    <mergeCell ref="A26:F26"/>
    <mergeCell ref="A15:F15"/>
    <mergeCell ref="A16:F16"/>
    <mergeCell ref="A17:F17"/>
    <mergeCell ref="A18:F18"/>
    <mergeCell ref="A19:F19"/>
    <mergeCell ref="A20:F20"/>
    <mergeCell ref="A21:F21"/>
    <mergeCell ref="A22:F22"/>
    <mergeCell ref="A23:F23"/>
    <mergeCell ref="A24:F24"/>
    <mergeCell ref="A25:F25"/>
    <mergeCell ref="A38:F38"/>
    <mergeCell ref="A27:F27"/>
    <mergeCell ref="A28:F28"/>
    <mergeCell ref="A29:F29"/>
    <mergeCell ref="A30:F30"/>
    <mergeCell ref="A31:F31"/>
    <mergeCell ref="A32:F32"/>
    <mergeCell ref="A33:F33"/>
    <mergeCell ref="A34:F34"/>
    <mergeCell ref="A35:F35"/>
    <mergeCell ref="A36:F36"/>
    <mergeCell ref="A37:F37"/>
    <mergeCell ref="A62:F62"/>
    <mergeCell ref="A63:F63"/>
    <mergeCell ref="A64:F64"/>
    <mergeCell ref="A39:F39"/>
    <mergeCell ref="A40:F40"/>
    <mergeCell ref="A41:F41"/>
    <mergeCell ref="A42:F42"/>
    <mergeCell ref="A43:F43"/>
    <mergeCell ref="A44:F44"/>
  </mergeCells>
  <pageMargins left="0.98425196850393704" right="0.51181102362204722" top="0.74803149606299213" bottom="0.7480314960629921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9"/>
  <sheetViews>
    <sheetView view="pageBreakPreview" zoomScaleNormal="100" zoomScaleSheetLayoutView="100" workbookViewId="0">
      <selection activeCell="E14" sqref="E14"/>
    </sheetView>
  </sheetViews>
  <sheetFormatPr defaultColWidth="9.140625" defaultRowHeight="12.75"/>
  <cols>
    <col min="1" max="1" width="6.28515625" style="861" customWidth="1"/>
    <col min="2" max="2" width="42.5703125" style="854" customWidth="1"/>
    <col min="3" max="3" width="7.85546875" style="855" customWidth="1"/>
    <col min="4" max="4" width="8.85546875" style="856" customWidth="1"/>
    <col min="5" max="5" width="9.7109375" style="889" customWidth="1"/>
    <col min="6" max="6" width="12.7109375" style="889" customWidth="1"/>
    <col min="7" max="7" width="26.42578125" style="738" customWidth="1"/>
    <col min="8" max="9" width="9.140625" style="738"/>
    <col min="10" max="10" width="35.85546875" style="738" customWidth="1"/>
    <col min="11" max="16384" width="9.140625" style="738"/>
  </cols>
  <sheetData>
    <row r="1" spans="1:19" s="840" customFormat="1" ht="8.25">
      <c r="A1" s="839" t="s">
        <v>707</v>
      </c>
      <c r="C1" s="841" t="s">
        <v>708</v>
      </c>
      <c r="F1" s="840" t="s">
        <v>328</v>
      </c>
    </row>
    <row r="2" spans="1:19" s="840" customFormat="1" ht="8.25">
      <c r="A2" s="839" t="s">
        <v>709</v>
      </c>
      <c r="C2" s="842" t="s">
        <v>745</v>
      </c>
    </row>
    <row r="3" spans="1:19" s="840" customFormat="1" ht="8.25">
      <c r="A3" s="843" t="s">
        <v>327</v>
      </c>
      <c r="B3" s="844"/>
      <c r="D3" s="844"/>
      <c r="F3" s="845" t="s">
        <v>1057</v>
      </c>
    </row>
    <row r="4" spans="1:19" s="849" customFormat="1" ht="6" customHeight="1">
      <c r="A4" s="862"/>
      <c r="B4" s="847"/>
      <c r="C4" s="848"/>
      <c r="D4" s="848"/>
      <c r="E4" s="848"/>
      <c r="F4" s="847"/>
    </row>
    <row r="5" spans="1:19" s="869" customFormat="1" ht="7.5" customHeight="1">
      <c r="A5" s="863"/>
      <c r="B5" s="864"/>
      <c r="C5" s="865"/>
      <c r="D5" s="864"/>
      <c r="E5" s="864"/>
      <c r="F5" s="866"/>
      <c r="G5" s="867"/>
      <c r="H5" s="868"/>
      <c r="I5" s="868"/>
      <c r="M5" s="868"/>
      <c r="N5" s="868"/>
    </row>
    <row r="6" spans="1:19" s="876" customFormat="1" ht="25.5">
      <c r="A6" s="870" t="s">
        <v>334</v>
      </c>
      <c r="B6" s="871" t="s">
        <v>335</v>
      </c>
      <c r="C6" s="871" t="s">
        <v>746</v>
      </c>
      <c r="D6" s="872" t="s">
        <v>747</v>
      </c>
      <c r="E6" s="873" t="s">
        <v>748</v>
      </c>
      <c r="F6" s="873" t="s">
        <v>749</v>
      </c>
      <c r="G6" s="874"/>
      <c r="H6" s="874"/>
      <c r="I6" s="875"/>
      <c r="J6" s="875"/>
      <c r="K6" s="875"/>
      <c r="M6" s="877"/>
      <c r="N6" s="877"/>
      <c r="R6" s="877"/>
      <c r="S6" s="877"/>
    </row>
    <row r="7" spans="1:19" s="876" customFormat="1">
      <c r="A7" s="878"/>
      <c r="B7" s="879"/>
      <c r="C7" s="879"/>
      <c r="D7" s="880"/>
      <c r="E7" s="881"/>
      <c r="F7" s="881"/>
      <c r="G7" s="874"/>
      <c r="H7" s="874"/>
      <c r="I7" s="875"/>
      <c r="J7" s="875"/>
      <c r="K7" s="875"/>
      <c r="M7" s="877"/>
      <c r="N7" s="877"/>
      <c r="R7" s="877"/>
      <c r="S7" s="877"/>
    </row>
    <row r="8" spans="1:19" s="876" customFormat="1">
      <c r="A8" s="878"/>
      <c r="B8" s="879"/>
      <c r="C8" s="879"/>
      <c r="D8" s="880"/>
      <c r="E8" s="881"/>
      <c r="F8" s="881"/>
      <c r="G8" s="874"/>
      <c r="H8" s="874"/>
      <c r="I8" s="875"/>
      <c r="J8" s="875"/>
      <c r="K8" s="875"/>
      <c r="M8" s="877"/>
      <c r="N8" s="877"/>
      <c r="R8" s="877"/>
      <c r="S8" s="877"/>
    </row>
    <row r="9" spans="1:19" s="876" customFormat="1">
      <c r="A9" s="878"/>
      <c r="B9" s="879"/>
      <c r="C9" s="879"/>
      <c r="D9" s="880"/>
      <c r="E9" s="881"/>
      <c r="F9" s="881"/>
      <c r="G9" s="874"/>
      <c r="H9" s="874"/>
      <c r="I9" s="875"/>
      <c r="J9" s="875"/>
      <c r="K9" s="875"/>
      <c r="M9" s="877"/>
      <c r="N9" s="877"/>
      <c r="R9" s="877"/>
      <c r="S9" s="877"/>
    </row>
    <row r="10" spans="1:19">
      <c r="A10" s="882" t="s">
        <v>511</v>
      </c>
      <c r="B10" s="883" t="s">
        <v>305</v>
      </c>
      <c r="C10" s="884"/>
      <c r="D10" s="885"/>
      <c r="E10" s="886"/>
      <c r="F10" s="887"/>
      <c r="G10" s="888"/>
    </row>
    <row r="11" spans="1:19">
      <c r="F11" s="887"/>
      <c r="G11" s="890"/>
    </row>
    <row r="12" spans="1:19" ht="204">
      <c r="A12" s="861" t="s">
        <v>493</v>
      </c>
      <c r="B12" s="891" t="s">
        <v>750</v>
      </c>
      <c r="F12" s="887"/>
      <c r="G12" s="890"/>
    </row>
    <row r="13" spans="1:19">
      <c r="B13" s="854" t="s">
        <v>751</v>
      </c>
      <c r="E13" s="1154"/>
      <c r="F13" s="887"/>
    </row>
    <row r="14" spans="1:19">
      <c r="B14" s="854" t="s">
        <v>752</v>
      </c>
      <c r="C14" s="855" t="s">
        <v>201</v>
      </c>
      <c r="D14" s="892">
        <v>135</v>
      </c>
      <c r="E14" s="1155"/>
      <c r="F14" s="887">
        <f t="shared" ref="F14:F19" si="0">D14*E14</f>
        <v>0</v>
      </c>
    </row>
    <row r="15" spans="1:19">
      <c r="B15" s="854" t="s">
        <v>753</v>
      </c>
      <c r="C15" s="855" t="s">
        <v>201</v>
      </c>
      <c r="D15" s="892">
        <v>6</v>
      </c>
      <c r="E15" s="1155"/>
      <c r="F15" s="887">
        <f t="shared" si="0"/>
        <v>0</v>
      </c>
    </row>
    <row r="16" spans="1:19">
      <c r="B16" s="854" t="s">
        <v>754</v>
      </c>
      <c r="C16" s="855" t="s">
        <v>201</v>
      </c>
      <c r="D16" s="892">
        <v>28</v>
      </c>
      <c r="E16" s="1155"/>
      <c r="F16" s="887">
        <f t="shared" si="0"/>
        <v>0</v>
      </c>
    </row>
    <row r="17" spans="1:7">
      <c r="B17" s="854" t="s">
        <v>755</v>
      </c>
      <c r="C17" s="855" t="s">
        <v>201</v>
      </c>
      <c r="D17" s="892">
        <v>10</v>
      </c>
      <c r="E17" s="1155"/>
      <c r="F17" s="887">
        <f t="shared" si="0"/>
        <v>0</v>
      </c>
    </row>
    <row r="18" spans="1:7">
      <c r="B18" s="854" t="s">
        <v>756</v>
      </c>
      <c r="C18" s="855" t="s">
        <v>201</v>
      </c>
      <c r="D18" s="892">
        <v>46</v>
      </c>
      <c r="E18" s="1155"/>
      <c r="F18" s="887">
        <f t="shared" si="0"/>
        <v>0</v>
      </c>
      <c r="G18" s="893"/>
    </row>
    <row r="19" spans="1:7">
      <c r="B19" s="854" t="s">
        <v>757</v>
      </c>
      <c r="C19" s="855" t="s">
        <v>201</v>
      </c>
      <c r="D19" s="892">
        <v>60</v>
      </c>
      <c r="E19" s="1155"/>
      <c r="F19" s="887">
        <f t="shared" si="0"/>
        <v>0</v>
      </c>
    </row>
    <row r="20" spans="1:7">
      <c r="B20" s="891"/>
      <c r="E20" s="1154"/>
      <c r="F20" s="887"/>
    </row>
    <row r="21" spans="1:7" ht="63.75">
      <c r="A21" s="861" t="s">
        <v>495</v>
      </c>
      <c r="B21" s="891" t="s">
        <v>758</v>
      </c>
      <c r="E21" s="1154"/>
      <c r="F21" s="887"/>
    </row>
    <row r="22" spans="1:7" ht="51">
      <c r="B22" s="891" t="s">
        <v>0</v>
      </c>
      <c r="E22" s="1154"/>
      <c r="F22" s="887"/>
    </row>
    <row r="23" spans="1:7">
      <c r="B23" s="891" t="s">
        <v>759</v>
      </c>
      <c r="E23" s="1154"/>
      <c r="F23" s="887"/>
    </row>
    <row r="24" spans="1:7">
      <c r="C24" s="855" t="s">
        <v>302</v>
      </c>
      <c r="D24" s="856">
        <v>1</v>
      </c>
      <c r="E24" s="1155"/>
      <c r="F24" s="887">
        <f>D24*E24</f>
        <v>0</v>
      </c>
    </row>
    <row r="25" spans="1:7">
      <c r="E25" s="1154"/>
      <c r="F25" s="887"/>
    </row>
    <row r="26" spans="1:7" s="70" customFormat="1" ht="51">
      <c r="A26" s="861" t="s">
        <v>760</v>
      </c>
      <c r="B26" s="891" t="s">
        <v>761</v>
      </c>
      <c r="C26" s="894"/>
      <c r="D26" s="749"/>
      <c r="E26" s="1156"/>
      <c r="F26" s="895"/>
    </row>
    <row r="27" spans="1:7" s="70" customFormat="1" ht="140.25">
      <c r="A27" s="861"/>
      <c r="B27" s="891" t="s">
        <v>762</v>
      </c>
      <c r="C27" s="894"/>
      <c r="D27" s="749"/>
      <c r="E27" s="1156"/>
      <c r="F27" s="895"/>
    </row>
    <row r="28" spans="1:7" ht="76.5">
      <c r="B28" s="891" t="s">
        <v>763</v>
      </c>
      <c r="C28" s="894"/>
      <c r="D28" s="749"/>
      <c r="E28" s="1156"/>
      <c r="F28" s="895"/>
    </row>
    <row r="29" spans="1:7" s="70" customFormat="1" ht="25.5">
      <c r="A29" s="861"/>
      <c r="B29" s="891" t="s">
        <v>764</v>
      </c>
      <c r="C29" s="894"/>
      <c r="D29" s="749"/>
      <c r="E29" s="1156"/>
      <c r="F29" s="895"/>
    </row>
    <row r="30" spans="1:7">
      <c r="B30" s="891" t="s">
        <v>765</v>
      </c>
      <c r="E30" s="1154"/>
      <c r="F30" s="887"/>
    </row>
    <row r="31" spans="1:7" ht="14.25">
      <c r="B31" s="891" t="s">
        <v>766</v>
      </c>
      <c r="E31" s="1154"/>
      <c r="F31" s="887"/>
    </row>
    <row r="32" spans="1:7" ht="14.25">
      <c r="C32" s="855" t="s">
        <v>767</v>
      </c>
      <c r="D32" s="856">
        <v>330</v>
      </c>
      <c r="E32" s="1155"/>
      <c r="F32" s="887">
        <f>D32*E32</f>
        <v>0</v>
      </c>
    </row>
    <row r="33" spans="1:7" ht="13.5" thickBot="1">
      <c r="A33" s="896"/>
      <c r="B33" s="897"/>
      <c r="C33" s="898"/>
      <c r="D33" s="899"/>
      <c r="E33" s="1157"/>
      <c r="F33" s="900"/>
    </row>
    <row r="34" spans="1:7">
      <c r="A34" s="882" t="s">
        <v>511</v>
      </c>
      <c r="B34" s="883" t="s">
        <v>768</v>
      </c>
      <c r="C34" s="901"/>
      <c r="D34" s="885"/>
      <c r="E34" s="1154"/>
      <c r="F34" s="889">
        <f>SUM(F14:F33)</f>
        <v>0</v>
      </c>
    </row>
    <row r="35" spans="1:7">
      <c r="B35" s="891"/>
      <c r="C35" s="902"/>
      <c r="E35" s="1154"/>
    </row>
    <row r="36" spans="1:7">
      <c r="B36" s="738"/>
      <c r="C36" s="902"/>
      <c r="E36" s="1154"/>
    </row>
    <row r="37" spans="1:7">
      <c r="A37" s="882" t="s">
        <v>527</v>
      </c>
      <c r="B37" s="883" t="s">
        <v>307</v>
      </c>
      <c r="C37" s="901"/>
      <c r="D37" s="885"/>
      <c r="E37" s="1154"/>
      <c r="G37" s="890"/>
    </row>
    <row r="38" spans="1:7">
      <c r="C38" s="902"/>
      <c r="E38" s="1154"/>
      <c r="G38" s="890"/>
    </row>
    <row r="39" spans="1:7" ht="25.5">
      <c r="A39" s="861" t="s">
        <v>493</v>
      </c>
      <c r="B39" s="891" t="s">
        <v>769</v>
      </c>
      <c r="C39" s="902"/>
      <c r="E39" s="1154"/>
      <c r="G39" s="890"/>
    </row>
    <row r="40" spans="1:7" ht="25.5">
      <c r="B40" s="891" t="s">
        <v>770</v>
      </c>
      <c r="C40" s="902"/>
      <c r="E40" s="1154"/>
    </row>
    <row r="41" spans="1:7" ht="25.5">
      <c r="B41" s="891" t="s">
        <v>771</v>
      </c>
      <c r="C41" s="902"/>
      <c r="E41" s="1154"/>
    </row>
    <row r="42" spans="1:7" ht="76.5">
      <c r="B42" s="891" t="s">
        <v>772</v>
      </c>
      <c r="C42" s="902"/>
      <c r="E42" s="1154"/>
    </row>
    <row r="43" spans="1:7" ht="114.75">
      <c r="B43" s="891" t="s">
        <v>773</v>
      </c>
      <c r="C43" s="902"/>
      <c r="E43" s="1154"/>
    </row>
    <row r="44" spans="1:7" ht="129">
      <c r="B44" s="891" t="s">
        <v>774</v>
      </c>
      <c r="C44" s="902"/>
      <c r="E44" s="1154"/>
    </row>
    <row r="45" spans="1:7" ht="14.25">
      <c r="B45" s="891"/>
      <c r="C45" s="902" t="s">
        <v>775</v>
      </c>
      <c r="D45" s="892">
        <v>258</v>
      </c>
      <c r="E45" s="1154"/>
      <c r="F45" s="889">
        <f>D45*E45</f>
        <v>0</v>
      </c>
      <c r="G45" s="903"/>
    </row>
    <row r="46" spans="1:7">
      <c r="B46" s="891"/>
      <c r="C46" s="902"/>
      <c r="E46" s="1154"/>
      <c r="G46" s="904"/>
    </row>
    <row r="47" spans="1:7">
      <c r="A47" s="861" t="s">
        <v>495</v>
      </c>
      <c r="B47" s="891" t="s">
        <v>776</v>
      </c>
      <c r="C47" s="902"/>
      <c r="E47" s="1154"/>
    </row>
    <row r="48" spans="1:7" ht="63.75">
      <c r="B48" s="891" t="s">
        <v>777</v>
      </c>
      <c r="C48" s="902"/>
      <c r="E48" s="1154"/>
    </row>
    <row r="49" spans="1:6" ht="14.25">
      <c r="B49" s="891" t="s">
        <v>778</v>
      </c>
      <c r="C49" s="902"/>
      <c r="E49" s="1154"/>
    </row>
    <row r="50" spans="1:6" ht="14.25">
      <c r="B50" s="891"/>
      <c r="C50" s="902" t="s">
        <v>775</v>
      </c>
      <c r="D50" s="892">
        <v>58</v>
      </c>
      <c r="E50" s="1154"/>
      <c r="F50" s="889">
        <f>D50*E50</f>
        <v>0</v>
      </c>
    </row>
    <row r="51" spans="1:6">
      <c r="D51" s="738"/>
      <c r="E51" s="1154"/>
    </row>
    <row r="52" spans="1:6" ht="89.25">
      <c r="A52" s="861" t="s">
        <v>760</v>
      </c>
      <c r="B52" s="891" t="s">
        <v>779</v>
      </c>
      <c r="C52" s="902"/>
      <c r="E52" s="1154"/>
    </row>
    <row r="53" spans="1:6" ht="14.25">
      <c r="B53" s="891" t="s">
        <v>780</v>
      </c>
      <c r="C53" s="902" t="s">
        <v>775</v>
      </c>
      <c r="D53" s="856">
        <v>30</v>
      </c>
      <c r="E53" s="1154"/>
      <c r="F53" s="889">
        <f>D53*E53</f>
        <v>0</v>
      </c>
    </row>
    <row r="54" spans="1:6">
      <c r="B54" s="891"/>
      <c r="C54" s="902"/>
      <c r="E54" s="1154"/>
    </row>
    <row r="55" spans="1:6" ht="89.25">
      <c r="A55" s="861" t="s">
        <v>498</v>
      </c>
      <c r="B55" s="891" t="s">
        <v>781</v>
      </c>
      <c r="C55" s="902"/>
      <c r="E55" s="1154"/>
    </row>
    <row r="56" spans="1:6" ht="14.25">
      <c r="B56" s="891" t="s">
        <v>782</v>
      </c>
      <c r="C56" s="902"/>
      <c r="E56" s="1154"/>
    </row>
    <row r="57" spans="1:6" ht="14.25">
      <c r="B57" s="891"/>
      <c r="C57" s="902" t="s">
        <v>783</v>
      </c>
      <c r="D57" s="892">
        <v>215</v>
      </c>
      <c r="E57" s="1154"/>
      <c r="F57" s="889">
        <f>D57*E57</f>
        <v>0</v>
      </c>
    </row>
    <row r="58" spans="1:6">
      <c r="B58" s="891"/>
      <c r="C58" s="902"/>
      <c r="D58" s="892"/>
      <c r="E58" s="1154"/>
    </row>
    <row r="59" spans="1:6" ht="52.5">
      <c r="A59" s="861" t="s">
        <v>500</v>
      </c>
      <c r="B59" s="891" t="s">
        <v>784</v>
      </c>
      <c r="C59" s="902"/>
      <c r="E59" s="1154"/>
    </row>
    <row r="60" spans="1:6" ht="38.25">
      <c r="B60" s="891" t="s">
        <v>785</v>
      </c>
      <c r="C60" s="902"/>
      <c r="E60" s="1154"/>
    </row>
    <row r="61" spans="1:6" ht="14.25">
      <c r="B61" s="891" t="s">
        <v>782</v>
      </c>
      <c r="C61" s="902"/>
      <c r="E61" s="1154"/>
    </row>
    <row r="62" spans="1:6" ht="14.25">
      <c r="B62" s="891"/>
      <c r="C62" s="902" t="s">
        <v>783</v>
      </c>
      <c r="D62" s="856">
        <v>8</v>
      </c>
      <c r="E62" s="1154"/>
      <c r="F62" s="889">
        <f>D62*E62</f>
        <v>0</v>
      </c>
    </row>
    <row r="63" spans="1:6">
      <c r="B63" s="891"/>
      <c r="C63" s="902"/>
      <c r="E63" s="1154"/>
    </row>
    <row r="64" spans="1:6" ht="89.25">
      <c r="A64" s="861" t="s">
        <v>786</v>
      </c>
      <c r="B64" s="891" t="s">
        <v>787</v>
      </c>
      <c r="C64" s="902"/>
      <c r="E64" s="1154"/>
    </row>
    <row r="65" spans="1:7" ht="14.25">
      <c r="B65" s="891" t="s">
        <v>788</v>
      </c>
      <c r="C65" s="902"/>
      <c r="E65" s="1154"/>
    </row>
    <row r="66" spans="1:7" ht="14.25">
      <c r="B66" s="891"/>
      <c r="C66" s="902" t="s">
        <v>775</v>
      </c>
      <c r="D66" s="892">
        <v>22</v>
      </c>
      <c r="E66" s="1154"/>
      <c r="F66" s="889">
        <f>D66*E66</f>
        <v>0</v>
      </c>
    </row>
    <row r="67" spans="1:7">
      <c r="B67" s="891"/>
      <c r="C67" s="902"/>
      <c r="E67" s="1154"/>
    </row>
    <row r="68" spans="1:7" ht="216.75">
      <c r="A68" s="861" t="s">
        <v>789</v>
      </c>
      <c r="B68" s="891" t="s">
        <v>790</v>
      </c>
      <c r="C68" s="902"/>
      <c r="E68" s="1154"/>
    </row>
    <row r="69" spans="1:7" ht="27">
      <c r="B69" s="891" t="s">
        <v>791</v>
      </c>
      <c r="C69" s="902"/>
      <c r="E69" s="1154"/>
    </row>
    <row r="70" spans="1:7" ht="14.25">
      <c r="B70" s="891"/>
      <c r="C70" s="902" t="s">
        <v>775</v>
      </c>
      <c r="D70" s="892">
        <v>97</v>
      </c>
      <c r="E70" s="1154"/>
      <c r="F70" s="889">
        <f>D70*E70</f>
        <v>0</v>
      </c>
      <c r="G70" s="904"/>
    </row>
    <row r="71" spans="1:7">
      <c r="B71" s="891"/>
      <c r="C71" s="902"/>
      <c r="E71" s="1154"/>
    </row>
    <row r="72" spans="1:7" ht="306">
      <c r="A72" s="861" t="s">
        <v>792</v>
      </c>
      <c r="B72" s="905" t="s">
        <v>793</v>
      </c>
      <c r="E72" s="1154"/>
      <c r="G72" s="906"/>
    </row>
    <row r="73" spans="1:7" ht="25.5">
      <c r="B73" s="891" t="s">
        <v>794</v>
      </c>
      <c r="C73" s="902"/>
      <c r="E73" s="1154"/>
    </row>
    <row r="74" spans="1:7" ht="14.25">
      <c r="B74" s="891" t="s">
        <v>788</v>
      </c>
      <c r="C74" s="902"/>
      <c r="D74" s="856">
        <v>64</v>
      </c>
      <c r="E74" s="1154"/>
      <c r="F74" s="889">
        <f>D74*E74</f>
        <v>0</v>
      </c>
      <c r="G74" s="904"/>
    </row>
    <row r="75" spans="1:7">
      <c r="B75" s="891"/>
      <c r="C75" s="902"/>
      <c r="E75" s="1154"/>
    </row>
    <row r="76" spans="1:7" ht="78">
      <c r="A76" s="861" t="s">
        <v>795</v>
      </c>
      <c r="B76" s="891" t="s">
        <v>796</v>
      </c>
      <c r="C76" s="902"/>
      <c r="E76" s="1154"/>
    </row>
    <row r="77" spans="1:7" ht="14.25">
      <c r="B77" s="891"/>
      <c r="C77" s="902" t="s">
        <v>775</v>
      </c>
      <c r="D77" s="856">
        <v>41</v>
      </c>
      <c r="E77" s="1154"/>
      <c r="F77" s="889">
        <f>D77*E77</f>
        <v>0</v>
      </c>
    </row>
    <row r="78" spans="1:7">
      <c r="B78" s="891"/>
      <c r="C78" s="902"/>
      <c r="E78" s="1154"/>
    </row>
    <row r="79" spans="1:7" ht="102">
      <c r="A79" s="861" t="s">
        <v>797</v>
      </c>
      <c r="B79" s="891" t="s">
        <v>798</v>
      </c>
      <c r="C79" s="902"/>
      <c r="E79" s="1154"/>
    </row>
    <row r="80" spans="1:7" ht="14.25">
      <c r="B80" s="891" t="s">
        <v>799</v>
      </c>
      <c r="C80" s="902"/>
      <c r="D80" s="856">
        <v>273</v>
      </c>
      <c r="E80" s="1154"/>
      <c r="F80" s="889">
        <f>D80*E80</f>
        <v>0</v>
      </c>
    </row>
    <row r="81" spans="1:10" ht="13.5" thickBot="1">
      <c r="A81" s="896"/>
      <c r="B81" s="897"/>
      <c r="C81" s="898"/>
      <c r="D81" s="899"/>
      <c r="E81" s="1157"/>
      <c r="F81" s="900"/>
    </row>
    <row r="82" spans="1:10">
      <c r="A82" s="882" t="s">
        <v>527</v>
      </c>
      <c r="B82" s="883" t="s">
        <v>800</v>
      </c>
      <c r="C82" s="901"/>
      <c r="D82" s="885"/>
      <c r="E82" s="1154"/>
      <c r="F82" s="889">
        <f>SUM(F45:F80)</f>
        <v>0</v>
      </c>
    </row>
    <row r="83" spans="1:10">
      <c r="B83" s="738"/>
      <c r="C83" s="902"/>
      <c r="E83" s="1154"/>
    </row>
    <row r="84" spans="1:10">
      <c r="B84" s="738"/>
      <c r="C84" s="902"/>
      <c r="E84" s="1154"/>
    </row>
    <row r="85" spans="1:10">
      <c r="A85" s="882" t="s">
        <v>595</v>
      </c>
      <c r="B85" s="883" t="s">
        <v>801</v>
      </c>
      <c r="C85" s="901"/>
      <c r="D85" s="885"/>
      <c r="E85" s="1154"/>
    </row>
    <row r="86" spans="1:10">
      <c r="C86" s="902"/>
      <c r="E86" s="1154"/>
    </row>
    <row r="87" spans="1:10" ht="38.25">
      <c r="B87" s="907" t="s">
        <v>802</v>
      </c>
      <c r="C87" s="902"/>
      <c r="E87" s="1154"/>
    </row>
    <row r="88" spans="1:10" ht="25.5">
      <c r="B88" s="907" t="s">
        <v>803</v>
      </c>
      <c r="C88" s="902"/>
      <c r="E88" s="1154"/>
    </row>
    <row r="89" spans="1:10">
      <c r="C89" s="902"/>
      <c r="E89" s="1154"/>
    </row>
    <row r="90" spans="1:10" ht="114.75">
      <c r="A90" s="861" t="s">
        <v>493</v>
      </c>
      <c r="B90" s="908" t="s">
        <v>804</v>
      </c>
      <c r="C90" s="902"/>
      <c r="E90" s="1154"/>
      <c r="J90" s="909"/>
    </row>
    <row r="91" spans="1:10" ht="25.5">
      <c r="B91" s="908" t="s">
        <v>805</v>
      </c>
      <c r="C91" s="902"/>
      <c r="E91" s="1154"/>
    </row>
    <row r="92" spans="1:10" ht="38.25">
      <c r="B92" s="908" t="s">
        <v>806</v>
      </c>
      <c r="C92" s="902"/>
      <c r="E92" s="1154"/>
    </row>
    <row r="93" spans="1:10" ht="63.75">
      <c r="B93" s="908" t="s">
        <v>807</v>
      </c>
      <c r="C93" s="902"/>
      <c r="E93" s="1154"/>
    </row>
    <row r="94" spans="1:10">
      <c r="B94" s="854" t="s">
        <v>808</v>
      </c>
      <c r="C94" s="902"/>
      <c r="E94" s="1154"/>
    </row>
    <row r="95" spans="1:10">
      <c r="C95" s="902"/>
      <c r="E95" s="1154"/>
    </row>
    <row r="96" spans="1:10">
      <c r="A96" s="861" t="s">
        <v>809</v>
      </c>
      <c r="B96" s="854" t="s">
        <v>810</v>
      </c>
      <c r="C96" s="902"/>
      <c r="E96" s="1154"/>
    </row>
    <row r="97" spans="1:6">
      <c r="A97" s="861" t="s">
        <v>105</v>
      </c>
      <c r="B97" s="854" t="s">
        <v>811</v>
      </c>
      <c r="C97" s="902" t="s">
        <v>201</v>
      </c>
      <c r="D97" s="856">
        <v>3</v>
      </c>
      <c r="E97" s="1154"/>
      <c r="F97" s="889">
        <f>D97*E97</f>
        <v>0</v>
      </c>
    </row>
    <row r="98" spans="1:6">
      <c r="A98" s="861" t="s">
        <v>105</v>
      </c>
      <c r="B98" s="854" t="s">
        <v>812</v>
      </c>
      <c r="C98" s="902" t="s">
        <v>201</v>
      </c>
      <c r="D98" s="856">
        <v>50</v>
      </c>
      <c r="E98" s="1154"/>
      <c r="F98" s="889">
        <f>D98*E98</f>
        <v>0</v>
      </c>
    </row>
    <row r="99" spans="1:6">
      <c r="A99" s="861" t="s">
        <v>105</v>
      </c>
      <c r="B99" s="854" t="s">
        <v>813</v>
      </c>
      <c r="C99" s="902" t="s">
        <v>201</v>
      </c>
      <c r="D99" s="856">
        <v>195</v>
      </c>
      <c r="E99" s="1154"/>
      <c r="F99" s="889">
        <f>D99*E99</f>
        <v>0</v>
      </c>
    </row>
    <row r="100" spans="1:6">
      <c r="C100" s="902"/>
      <c r="E100" s="1154"/>
    </row>
    <row r="101" spans="1:6">
      <c r="A101" s="861" t="s">
        <v>814</v>
      </c>
      <c r="B101" s="854" t="s">
        <v>815</v>
      </c>
      <c r="C101" s="902"/>
      <c r="E101" s="1154"/>
    </row>
    <row r="102" spans="1:6">
      <c r="A102" s="861" t="s">
        <v>105</v>
      </c>
      <c r="B102" s="854" t="s">
        <v>811</v>
      </c>
      <c r="C102" s="902" t="s">
        <v>201</v>
      </c>
      <c r="D102" s="856">
        <v>3</v>
      </c>
      <c r="E102" s="1154"/>
      <c r="F102" s="889">
        <f>D102*E102</f>
        <v>0</v>
      </c>
    </row>
    <row r="103" spans="1:6">
      <c r="A103" s="861" t="s">
        <v>105</v>
      </c>
      <c r="B103" s="854" t="s">
        <v>812</v>
      </c>
      <c r="C103" s="902" t="s">
        <v>201</v>
      </c>
      <c r="D103" s="856">
        <f>D98</f>
        <v>50</v>
      </c>
      <c r="E103" s="1154"/>
      <c r="F103" s="889">
        <f>D103*E103</f>
        <v>0</v>
      </c>
    </row>
    <row r="104" spans="1:6">
      <c r="B104" s="854" t="s">
        <v>816</v>
      </c>
      <c r="C104" s="902" t="s">
        <v>201</v>
      </c>
      <c r="D104" s="856">
        <f>D99</f>
        <v>195</v>
      </c>
      <c r="E104" s="1154"/>
      <c r="F104" s="889">
        <f>D104*E104</f>
        <v>0</v>
      </c>
    </row>
    <row r="105" spans="1:6" s="914" customFormat="1">
      <c r="A105" s="855"/>
      <c r="B105" s="910"/>
      <c r="C105" s="911"/>
      <c r="D105" s="912"/>
      <c r="E105" s="913"/>
      <c r="F105" s="889"/>
    </row>
    <row r="106" spans="1:6" s="914" customFormat="1" ht="127.5">
      <c r="A106" s="855">
        <v>2</v>
      </c>
      <c r="B106" s="891" t="s">
        <v>817</v>
      </c>
      <c r="C106" s="894"/>
      <c r="D106" s="915"/>
      <c r="E106" s="913"/>
      <c r="F106" s="889"/>
    </row>
    <row r="107" spans="1:6" s="914" customFormat="1">
      <c r="A107" s="855"/>
      <c r="B107" s="891" t="s">
        <v>818</v>
      </c>
      <c r="C107" s="894"/>
      <c r="D107" s="915"/>
      <c r="E107" s="913"/>
      <c r="F107" s="889"/>
    </row>
    <row r="108" spans="1:6" s="914" customFormat="1">
      <c r="A108" s="855"/>
      <c r="B108" s="854" t="s">
        <v>819</v>
      </c>
      <c r="C108" s="894" t="s">
        <v>201</v>
      </c>
      <c r="D108" s="915">
        <v>52</v>
      </c>
      <c r="E108" s="913"/>
      <c r="F108" s="889">
        <f>D108*E108</f>
        <v>0</v>
      </c>
    </row>
    <row r="109" spans="1:6">
      <c r="B109" s="891"/>
      <c r="C109" s="902"/>
      <c r="E109" s="1154"/>
    </row>
    <row r="110" spans="1:6" ht="76.5">
      <c r="A110" s="861" t="s">
        <v>760</v>
      </c>
      <c r="B110" s="891" t="s">
        <v>820</v>
      </c>
      <c r="C110" s="902"/>
      <c r="E110" s="1154"/>
    </row>
    <row r="111" spans="1:6" ht="51">
      <c r="B111" s="891" t="s">
        <v>821</v>
      </c>
      <c r="C111" s="902"/>
      <c r="E111" s="1154"/>
    </row>
    <row r="112" spans="1:6" s="70" customFormat="1">
      <c r="A112" s="916"/>
      <c r="B112" s="917" t="s">
        <v>822</v>
      </c>
      <c r="C112" s="918"/>
      <c r="E112" s="1158"/>
      <c r="F112" s="889"/>
    </row>
    <row r="113" spans="1:8" s="70" customFormat="1">
      <c r="A113" s="916"/>
      <c r="B113" s="917" t="s">
        <v>823</v>
      </c>
      <c r="C113" s="902" t="s">
        <v>302</v>
      </c>
      <c r="D113" s="917">
        <v>1</v>
      </c>
      <c r="E113" s="1159"/>
      <c r="F113" s="889">
        <f>D113*E113</f>
        <v>0</v>
      </c>
      <c r="H113" s="919"/>
    </row>
    <row r="114" spans="1:8" s="70" customFormat="1">
      <c r="A114" s="916"/>
      <c r="B114" s="917" t="s">
        <v>824</v>
      </c>
      <c r="D114" s="918"/>
      <c r="E114" s="1159"/>
      <c r="F114" s="889"/>
      <c r="H114" s="919"/>
    </row>
    <row r="115" spans="1:8" s="70" customFormat="1">
      <c r="A115" s="916"/>
      <c r="B115" s="917" t="s">
        <v>825</v>
      </c>
      <c r="C115" s="902" t="s">
        <v>302</v>
      </c>
      <c r="D115" s="917">
        <v>2</v>
      </c>
      <c r="E115" s="1159"/>
      <c r="F115" s="889">
        <f>D115*E115</f>
        <v>0</v>
      </c>
      <c r="H115" s="919"/>
    </row>
    <row r="116" spans="1:8" s="70" customFormat="1">
      <c r="A116" s="916"/>
      <c r="B116" s="917" t="s">
        <v>826</v>
      </c>
      <c r="D116" s="918"/>
      <c r="E116" s="1159"/>
      <c r="F116" s="889"/>
      <c r="H116" s="919"/>
    </row>
    <row r="117" spans="1:8" s="70" customFormat="1">
      <c r="A117" s="916"/>
      <c r="B117" s="917" t="s">
        <v>827</v>
      </c>
      <c r="C117" s="902" t="s">
        <v>302</v>
      </c>
      <c r="D117" s="917">
        <v>1</v>
      </c>
      <c r="E117" s="1159"/>
      <c r="F117" s="889">
        <f>D117*E117</f>
        <v>0</v>
      </c>
      <c r="H117" s="919"/>
    </row>
    <row r="118" spans="1:8" s="70" customFormat="1">
      <c r="A118" s="916"/>
      <c r="B118" s="917" t="s">
        <v>828</v>
      </c>
      <c r="D118" s="918"/>
      <c r="E118" s="1159"/>
      <c r="F118" s="889"/>
      <c r="H118" s="919"/>
    </row>
    <row r="119" spans="1:8" s="70" customFormat="1">
      <c r="A119" s="916"/>
      <c r="B119" s="917" t="s">
        <v>829</v>
      </c>
      <c r="C119" s="902" t="s">
        <v>302</v>
      </c>
      <c r="D119" s="917">
        <v>2</v>
      </c>
      <c r="E119" s="1159"/>
      <c r="F119" s="889">
        <f>D119*E119</f>
        <v>0</v>
      </c>
      <c r="H119" s="919"/>
    </row>
    <row r="120" spans="1:8" s="70" customFormat="1">
      <c r="A120" s="916"/>
      <c r="B120" s="917" t="s">
        <v>830</v>
      </c>
      <c r="D120" s="918"/>
      <c r="E120" s="1159"/>
      <c r="F120" s="889"/>
      <c r="H120" s="919"/>
    </row>
    <row r="121" spans="1:8" s="70" customFormat="1">
      <c r="A121" s="916"/>
      <c r="B121" s="917" t="s">
        <v>831</v>
      </c>
      <c r="C121" s="902" t="s">
        <v>302</v>
      </c>
      <c r="D121" s="917">
        <v>2</v>
      </c>
      <c r="E121" s="1159"/>
      <c r="F121" s="889">
        <f>D121*E121</f>
        <v>0</v>
      </c>
      <c r="H121" s="919"/>
    </row>
    <row r="122" spans="1:8" s="70" customFormat="1">
      <c r="A122" s="916"/>
      <c r="B122" s="917" t="s">
        <v>832</v>
      </c>
      <c r="D122" s="918"/>
      <c r="E122" s="1159"/>
      <c r="F122" s="889"/>
      <c r="H122" s="919"/>
    </row>
    <row r="123" spans="1:8" s="70" customFormat="1">
      <c r="A123" s="916"/>
      <c r="B123" s="917" t="s">
        <v>833</v>
      </c>
      <c r="C123" s="902" t="s">
        <v>302</v>
      </c>
      <c r="D123" s="917">
        <v>1</v>
      </c>
      <c r="E123" s="1159"/>
      <c r="F123" s="889">
        <f>D123*E123</f>
        <v>0</v>
      </c>
      <c r="H123" s="919"/>
    </row>
    <row r="124" spans="1:8" s="70" customFormat="1">
      <c r="A124" s="916"/>
      <c r="B124" s="917" t="s">
        <v>834</v>
      </c>
      <c r="D124" s="918"/>
      <c r="E124" s="1159"/>
      <c r="F124" s="889"/>
      <c r="H124" s="919"/>
    </row>
    <row r="125" spans="1:8" s="70" customFormat="1">
      <c r="A125" s="916"/>
      <c r="B125" s="917" t="s">
        <v>835</v>
      </c>
      <c r="C125" s="902" t="s">
        <v>302</v>
      </c>
      <c r="D125" s="917">
        <v>2</v>
      </c>
      <c r="E125" s="1159"/>
      <c r="F125" s="889">
        <f>D125*E125</f>
        <v>0</v>
      </c>
      <c r="H125" s="919"/>
    </row>
    <row r="126" spans="1:8" s="70" customFormat="1">
      <c r="A126" s="916"/>
      <c r="B126" s="917" t="s">
        <v>836</v>
      </c>
      <c r="D126" s="918"/>
      <c r="E126" s="1159"/>
      <c r="F126" s="889"/>
      <c r="H126" s="919"/>
    </row>
    <row r="127" spans="1:8" s="70" customFormat="1">
      <c r="A127" s="916"/>
      <c r="B127" s="917" t="s">
        <v>837</v>
      </c>
      <c r="C127" s="902" t="s">
        <v>302</v>
      </c>
      <c r="D127" s="917">
        <v>1</v>
      </c>
      <c r="E127" s="1159"/>
      <c r="F127" s="889">
        <f>D127*E127</f>
        <v>0</v>
      </c>
      <c r="H127" s="919"/>
    </row>
    <row r="128" spans="1:8" s="70" customFormat="1">
      <c r="A128" s="916"/>
      <c r="B128" s="917" t="s">
        <v>838</v>
      </c>
      <c r="D128" s="918"/>
      <c r="E128" s="1159"/>
      <c r="F128" s="889"/>
      <c r="H128" s="919"/>
    </row>
    <row r="129" spans="1:8" s="70" customFormat="1">
      <c r="A129" s="916"/>
      <c r="B129" s="917" t="s">
        <v>839</v>
      </c>
      <c r="C129" s="902" t="s">
        <v>302</v>
      </c>
      <c r="D129" s="917">
        <v>1</v>
      </c>
      <c r="E129" s="1159"/>
      <c r="F129" s="889">
        <f>D129*E129</f>
        <v>0</v>
      </c>
      <c r="H129" s="919"/>
    </row>
    <row r="130" spans="1:8" s="70" customFormat="1">
      <c r="A130" s="916"/>
      <c r="B130" s="917" t="s">
        <v>840</v>
      </c>
      <c r="D130" s="918"/>
      <c r="E130" s="1159"/>
      <c r="F130" s="889"/>
      <c r="H130" s="919"/>
    </row>
    <row r="131" spans="1:8" s="70" customFormat="1">
      <c r="A131" s="916"/>
      <c r="B131" s="917" t="s">
        <v>841</v>
      </c>
      <c r="C131" s="902" t="s">
        <v>302</v>
      </c>
      <c r="D131" s="917">
        <v>2</v>
      </c>
      <c r="E131" s="1159"/>
      <c r="F131" s="889">
        <f>D131*E131</f>
        <v>0</v>
      </c>
      <c r="H131" s="919"/>
    </row>
    <row r="132" spans="1:8" s="70" customFormat="1">
      <c r="A132" s="916"/>
      <c r="B132" s="917" t="s">
        <v>842</v>
      </c>
      <c r="D132" s="918"/>
      <c r="E132" s="1159"/>
      <c r="F132" s="889"/>
      <c r="H132" s="919"/>
    </row>
    <row r="133" spans="1:8" s="70" customFormat="1">
      <c r="A133" s="916"/>
      <c r="B133" s="917" t="s">
        <v>843</v>
      </c>
      <c r="C133" s="902" t="s">
        <v>302</v>
      </c>
      <c r="D133" s="917">
        <v>1</v>
      </c>
      <c r="E133" s="1159"/>
      <c r="F133" s="889">
        <f>D133*E133</f>
        <v>0</v>
      </c>
      <c r="H133" s="919"/>
    </row>
    <row r="134" spans="1:8" s="70" customFormat="1">
      <c r="A134" s="916"/>
      <c r="B134" s="917" t="s">
        <v>844</v>
      </c>
      <c r="D134" s="918"/>
      <c r="E134" s="1159"/>
      <c r="F134" s="889"/>
      <c r="H134" s="919"/>
    </row>
    <row r="135" spans="1:8" s="70" customFormat="1">
      <c r="A135" s="916"/>
      <c r="B135" s="917" t="s">
        <v>845</v>
      </c>
      <c r="C135" s="902" t="s">
        <v>302</v>
      </c>
      <c r="D135" s="917">
        <v>1</v>
      </c>
      <c r="E135" s="1159"/>
      <c r="F135" s="889">
        <f>D135*E135</f>
        <v>0</v>
      </c>
      <c r="H135" s="919"/>
    </row>
    <row r="136" spans="1:8" s="70" customFormat="1">
      <c r="A136" s="916"/>
      <c r="B136" s="917" t="s">
        <v>846</v>
      </c>
      <c r="D136" s="918"/>
      <c r="E136" s="1159"/>
      <c r="F136" s="889"/>
      <c r="H136" s="919"/>
    </row>
    <row r="137" spans="1:8" s="70" customFormat="1">
      <c r="A137" s="916"/>
      <c r="B137" s="917" t="s">
        <v>847</v>
      </c>
      <c r="C137" s="902" t="s">
        <v>302</v>
      </c>
      <c r="D137" s="917">
        <v>2</v>
      </c>
      <c r="E137" s="1159"/>
      <c r="F137" s="889">
        <f>D137*E137</f>
        <v>0</v>
      </c>
      <c r="H137" s="919"/>
    </row>
    <row r="138" spans="1:8" s="70" customFormat="1">
      <c r="A138" s="916"/>
      <c r="B138" s="917" t="s">
        <v>848</v>
      </c>
      <c r="D138" s="918"/>
      <c r="E138" s="1159"/>
      <c r="F138" s="889"/>
      <c r="H138" s="919"/>
    </row>
    <row r="139" spans="1:8" s="70" customFormat="1">
      <c r="A139" s="916"/>
      <c r="B139" s="917" t="s">
        <v>849</v>
      </c>
      <c r="C139" s="902" t="s">
        <v>302</v>
      </c>
      <c r="D139" s="917">
        <v>7</v>
      </c>
      <c r="E139" s="1159"/>
      <c r="F139" s="889">
        <f>D139*E139</f>
        <v>0</v>
      </c>
      <c r="H139" s="919"/>
    </row>
    <row r="140" spans="1:8" s="70" customFormat="1">
      <c r="A140" s="916"/>
      <c r="B140" s="917" t="s">
        <v>850</v>
      </c>
      <c r="D140" s="918"/>
      <c r="E140" s="1159"/>
      <c r="F140" s="889"/>
      <c r="H140" s="919"/>
    </row>
    <row r="141" spans="1:8" s="70" customFormat="1">
      <c r="A141" s="916"/>
      <c r="B141" s="917" t="s">
        <v>851</v>
      </c>
      <c r="C141" s="902" t="s">
        <v>302</v>
      </c>
      <c r="D141" s="917">
        <v>1</v>
      </c>
      <c r="E141" s="1159"/>
      <c r="F141" s="889">
        <f>D141*E141</f>
        <v>0</v>
      </c>
      <c r="H141" s="919"/>
    </row>
    <row r="142" spans="1:8" s="70" customFormat="1">
      <c r="A142" s="916"/>
      <c r="B142" s="917" t="s">
        <v>852</v>
      </c>
      <c r="D142" s="918"/>
      <c r="E142" s="1159"/>
      <c r="F142" s="889"/>
      <c r="H142" s="919"/>
    </row>
    <row r="143" spans="1:8" s="70" customFormat="1">
      <c r="A143" s="916"/>
      <c r="B143" s="917" t="s">
        <v>853</v>
      </c>
      <c r="C143" s="902" t="s">
        <v>302</v>
      </c>
      <c r="D143" s="917">
        <v>1</v>
      </c>
      <c r="E143" s="1159"/>
      <c r="F143" s="889">
        <f>D143*E143</f>
        <v>0</v>
      </c>
      <c r="H143" s="919"/>
    </row>
    <row r="144" spans="1:8" s="70" customFormat="1">
      <c r="A144" s="916"/>
      <c r="B144" s="917" t="s">
        <v>854</v>
      </c>
      <c r="D144" s="918"/>
      <c r="E144" s="1159"/>
      <c r="F144" s="889"/>
      <c r="H144" s="919"/>
    </row>
    <row r="145" spans="1:8" s="70" customFormat="1">
      <c r="A145" s="916"/>
      <c r="B145" s="917" t="s">
        <v>855</v>
      </c>
      <c r="C145" s="902" t="s">
        <v>302</v>
      </c>
      <c r="D145" s="917">
        <v>1</v>
      </c>
      <c r="E145" s="1159"/>
      <c r="F145" s="889">
        <f>D145*E145</f>
        <v>0</v>
      </c>
      <c r="H145" s="919"/>
    </row>
    <row r="146" spans="1:8" s="70" customFormat="1">
      <c r="A146" s="916"/>
      <c r="B146" s="917" t="s">
        <v>856</v>
      </c>
      <c r="D146" s="918"/>
      <c r="E146" s="1159"/>
      <c r="F146" s="889"/>
      <c r="H146" s="919"/>
    </row>
    <row r="147" spans="1:8" s="70" customFormat="1">
      <c r="A147" s="916"/>
      <c r="B147" s="917" t="s">
        <v>857</v>
      </c>
      <c r="C147" s="902" t="s">
        <v>302</v>
      </c>
      <c r="D147" s="917">
        <v>1</v>
      </c>
      <c r="E147" s="1159"/>
      <c r="F147" s="889">
        <f>D147*E147</f>
        <v>0</v>
      </c>
      <c r="H147" s="919"/>
    </row>
    <row r="148" spans="1:8" s="924" customFormat="1">
      <c r="A148" s="920"/>
      <c r="B148" s="921" t="s">
        <v>858</v>
      </c>
      <c r="C148" s="70"/>
      <c r="D148" s="70"/>
      <c r="E148" s="1160"/>
      <c r="F148" s="923"/>
      <c r="H148" s="922"/>
    </row>
    <row r="149" spans="1:8" s="924" customFormat="1">
      <c r="A149" s="920"/>
      <c r="B149" s="921" t="s">
        <v>859</v>
      </c>
      <c r="C149" s="902" t="s">
        <v>302</v>
      </c>
      <c r="D149" s="921">
        <v>1</v>
      </c>
      <c r="E149" s="1159"/>
      <c r="F149" s="889">
        <f>D149*E149</f>
        <v>0</v>
      </c>
      <c r="H149" s="922"/>
    </row>
    <row r="150" spans="1:8" s="70" customFormat="1">
      <c r="A150" s="916"/>
      <c r="B150" s="921" t="s">
        <v>860</v>
      </c>
      <c r="E150" s="1159"/>
      <c r="F150" s="889"/>
      <c r="H150" s="919"/>
    </row>
    <row r="151" spans="1:8" s="70" customFormat="1">
      <c r="A151" s="916"/>
      <c r="B151" s="921" t="s">
        <v>861</v>
      </c>
      <c r="C151" s="902" t="s">
        <v>302</v>
      </c>
      <c r="D151" s="921">
        <v>1</v>
      </c>
      <c r="E151" s="1159"/>
      <c r="F151" s="889">
        <f>D151*E151</f>
        <v>0</v>
      </c>
      <c r="H151" s="919"/>
    </row>
    <row r="152" spans="1:8" s="924" customFormat="1">
      <c r="A152" s="920"/>
      <c r="B152" s="921" t="s">
        <v>862</v>
      </c>
      <c r="C152" s="70"/>
      <c r="D152" s="70"/>
      <c r="E152" s="1159"/>
      <c r="F152" s="889"/>
      <c r="H152" s="922"/>
    </row>
    <row r="153" spans="1:8" s="924" customFormat="1">
      <c r="A153" s="920"/>
      <c r="B153" s="921" t="s">
        <v>863</v>
      </c>
      <c r="C153" s="902" t="s">
        <v>302</v>
      </c>
      <c r="D153" s="921">
        <v>2</v>
      </c>
      <c r="E153" s="1159"/>
      <c r="F153" s="889">
        <f>D153*E153</f>
        <v>0</v>
      </c>
      <c r="H153" s="922"/>
    </row>
    <row r="154" spans="1:8" s="70" customFormat="1">
      <c r="A154" s="916"/>
      <c r="B154" s="917" t="s">
        <v>864</v>
      </c>
      <c r="D154" s="918"/>
      <c r="E154" s="1159"/>
      <c r="F154" s="889"/>
      <c r="H154" s="919"/>
    </row>
    <row r="155" spans="1:8" s="70" customFormat="1">
      <c r="A155" s="916"/>
      <c r="B155" s="917" t="s">
        <v>865</v>
      </c>
      <c r="C155" s="902" t="s">
        <v>302</v>
      </c>
      <c r="D155" s="917">
        <v>2</v>
      </c>
      <c r="E155" s="1159"/>
      <c r="F155" s="889">
        <f>D155*E155</f>
        <v>0</v>
      </c>
      <c r="H155" s="919"/>
    </row>
    <row r="156" spans="1:8" s="70" customFormat="1">
      <c r="A156" s="916"/>
      <c r="B156" s="917" t="s">
        <v>866</v>
      </c>
      <c r="D156" s="918"/>
      <c r="E156" s="1159"/>
      <c r="F156" s="889"/>
      <c r="H156" s="919"/>
    </row>
    <row r="157" spans="1:8" s="70" customFormat="1">
      <c r="A157" s="916"/>
      <c r="B157" s="917" t="s">
        <v>867</v>
      </c>
      <c r="C157" s="902" t="s">
        <v>302</v>
      </c>
      <c r="D157" s="917">
        <v>1</v>
      </c>
      <c r="E157" s="1159"/>
      <c r="F157" s="889">
        <f>D157*E157</f>
        <v>0</v>
      </c>
      <c r="H157" s="919"/>
    </row>
    <row r="158" spans="1:8" s="70" customFormat="1">
      <c r="A158" s="916"/>
      <c r="B158" s="917" t="s">
        <v>868</v>
      </c>
      <c r="D158" s="918"/>
      <c r="E158" s="1159"/>
      <c r="F158" s="889"/>
      <c r="H158" s="919"/>
    </row>
    <row r="159" spans="1:8" s="70" customFormat="1">
      <c r="A159" s="916"/>
      <c r="B159" s="917" t="s">
        <v>869</v>
      </c>
      <c r="C159" s="902" t="s">
        <v>302</v>
      </c>
      <c r="D159" s="917">
        <v>1</v>
      </c>
      <c r="E159" s="1159"/>
      <c r="F159" s="889">
        <f>D159*E159</f>
        <v>0</v>
      </c>
      <c r="H159" s="919"/>
    </row>
    <row r="160" spans="1:8">
      <c r="B160" s="891"/>
      <c r="C160" s="902"/>
      <c r="E160" s="1154"/>
    </row>
    <row r="161" spans="1:6" ht="89.25">
      <c r="A161" s="861" t="s">
        <v>498</v>
      </c>
      <c r="B161" s="891" t="s">
        <v>870</v>
      </c>
      <c r="C161" s="902"/>
      <c r="E161" s="1154"/>
    </row>
    <row r="162" spans="1:6" ht="38.25">
      <c r="B162" s="891" t="s">
        <v>871</v>
      </c>
      <c r="C162" s="902"/>
      <c r="E162" s="1154"/>
    </row>
    <row r="163" spans="1:6">
      <c r="B163" s="891" t="s">
        <v>872</v>
      </c>
      <c r="C163" s="902"/>
      <c r="E163" s="1154"/>
    </row>
    <row r="164" spans="1:6">
      <c r="C164" s="902"/>
      <c r="E164" s="1154"/>
    </row>
    <row r="165" spans="1:6">
      <c r="A165" s="861" t="s">
        <v>809</v>
      </c>
      <c r="B165" s="854" t="s">
        <v>810</v>
      </c>
      <c r="C165" s="902"/>
      <c r="E165" s="1154"/>
    </row>
    <row r="166" spans="1:6" s="857" customFormat="1">
      <c r="A166" s="861"/>
      <c r="B166" s="854" t="s">
        <v>873</v>
      </c>
      <c r="C166" s="902" t="s">
        <v>302</v>
      </c>
      <c r="D166" s="856">
        <v>1</v>
      </c>
      <c r="E166" s="1161"/>
      <c r="F166" s="889">
        <f>D166*E166</f>
        <v>0</v>
      </c>
    </row>
    <row r="167" spans="1:6" s="857" customFormat="1">
      <c r="A167" s="861"/>
      <c r="B167" s="854" t="s">
        <v>874</v>
      </c>
      <c r="C167" s="902" t="s">
        <v>302</v>
      </c>
      <c r="D167" s="856">
        <v>5</v>
      </c>
      <c r="E167" s="1161"/>
      <c r="F167" s="889">
        <f>D167*E167</f>
        <v>0</v>
      </c>
    </row>
    <row r="168" spans="1:6" s="857" customFormat="1">
      <c r="A168" s="861"/>
      <c r="B168" s="854"/>
      <c r="C168" s="902"/>
      <c r="D168" s="856"/>
      <c r="E168" s="1154"/>
      <c r="F168" s="889"/>
    </row>
    <row r="169" spans="1:6" s="857" customFormat="1">
      <c r="A169" s="861" t="s">
        <v>814</v>
      </c>
      <c r="B169" s="854" t="s">
        <v>815</v>
      </c>
      <c r="C169" s="902"/>
      <c r="D169" s="856"/>
      <c r="E169" s="1154"/>
      <c r="F169" s="889"/>
    </row>
    <row r="170" spans="1:6" s="857" customFormat="1">
      <c r="A170" s="861"/>
      <c r="B170" s="854" t="s">
        <v>873</v>
      </c>
      <c r="C170" s="902" t="s">
        <v>302</v>
      </c>
      <c r="D170" s="856">
        <v>1</v>
      </c>
      <c r="E170" s="1154"/>
      <c r="F170" s="889">
        <f>D170*E170</f>
        <v>0</v>
      </c>
    </row>
    <row r="171" spans="1:6" s="857" customFormat="1">
      <c r="A171" s="861"/>
      <c r="B171" s="854" t="s">
        <v>874</v>
      </c>
      <c r="C171" s="902" t="s">
        <v>302</v>
      </c>
      <c r="D171" s="856">
        <v>5</v>
      </c>
      <c r="E171" s="1154"/>
      <c r="F171" s="889">
        <f>D171*E171</f>
        <v>0</v>
      </c>
    </row>
    <row r="172" spans="1:6" s="857" customFormat="1">
      <c r="A172" s="861"/>
      <c r="B172" s="854"/>
      <c r="C172" s="902"/>
      <c r="D172" s="856"/>
      <c r="E172" s="1154"/>
      <c r="F172" s="889"/>
    </row>
    <row r="173" spans="1:6" s="857" customFormat="1" ht="89.25">
      <c r="A173" s="861" t="s">
        <v>500</v>
      </c>
      <c r="B173" s="891" t="s">
        <v>875</v>
      </c>
      <c r="C173" s="902"/>
      <c r="D173" s="855"/>
      <c r="E173" s="1154"/>
      <c r="F173" s="889"/>
    </row>
    <row r="174" spans="1:6" s="857" customFormat="1" ht="38.25">
      <c r="A174" s="861"/>
      <c r="B174" s="891" t="s">
        <v>876</v>
      </c>
      <c r="C174" s="902"/>
      <c r="D174" s="855"/>
      <c r="E174" s="1154"/>
      <c r="F174" s="889"/>
    </row>
    <row r="175" spans="1:6" s="857" customFormat="1">
      <c r="A175" s="861"/>
      <c r="B175" s="891" t="s">
        <v>877</v>
      </c>
      <c r="C175" s="902"/>
      <c r="D175" s="855"/>
      <c r="E175" s="1154"/>
      <c r="F175" s="889"/>
    </row>
    <row r="176" spans="1:6" s="857" customFormat="1">
      <c r="A176" s="861"/>
      <c r="B176" s="854"/>
      <c r="C176" s="902"/>
      <c r="D176" s="855"/>
      <c r="E176" s="1154"/>
      <c r="F176" s="889"/>
    </row>
    <row r="177" spans="1:8" s="857" customFormat="1">
      <c r="A177" s="861" t="s">
        <v>809</v>
      </c>
      <c r="B177" s="854" t="s">
        <v>810</v>
      </c>
      <c r="C177" s="902"/>
      <c r="D177" s="855"/>
      <c r="E177" s="1154"/>
      <c r="F177" s="889"/>
    </row>
    <row r="178" spans="1:8" s="857" customFormat="1">
      <c r="A178" s="861"/>
      <c r="B178" s="854" t="s">
        <v>878</v>
      </c>
      <c r="C178" s="902" t="s">
        <v>302</v>
      </c>
      <c r="D178" s="926">
        <v>4</v>
      </c>
      <c r="E178" s="1161"/>
      <c r="F178" s="889">
        <f>D178*E178</f>
        <v>0</v>
      </c>
    </row>
    <row r="179" spans="1:8">
      <c r="B179" s="854" t="s">
        <v>879</v>
      </c>
      <c r="C179" s="902" t="s">
        <v>302</v>
      </c>
      <c r="D179" s="926">
        <v>1</v>
      </c>
      <c r="E179" s="1161"/>
      <c r="F179" s="889">
        <f>D179*E179</f>
        <v>0</v>
      </c>
    </row>
    <row r="180" spans="1:8">
      <c r="C180" s="902"/>
      <c r="D180" s="926"/>
      <c r="E180" s="1154"/>
    </row>
    <row r="181" spans="1:8">
      <c r="A181" s="861" t="s">
        <v>814</v>
      </c>
      <c r="B181" s="854" t="s">
        <v>815</v>
      </c>
      <c r="C181" s="902"/>
      <c r="D181" s="926"/>
      <c r="E181" s="1154"/>
    </row>
    <row r="182" spans="1:8">
      <c r="B182" s="854" t="s">
        <v>878</v>
      </c>
      <c r="C182" s="902" t="s">
        <v>302</v>
      </c>
      <c r="D182" s="926">
        <v>4</v>
      </c>
      <c r="E182" s="1154"/>
      <c r="F182" s="889">
        <f>D182*E182</f>
        <v>0</v>
      </c>
    </row>
    <row r="183" spans="1:8">
      <c r="B183" s="854" t="s">
        <v>879</v>
      </c>
      <c r="C183" s="902" t="s">
        <v>302</v>
      </c>
      <c r="D183" s="926">
        <v>1</v>
      </c>
      <c r="E183" s="1154"/>
      <c r="F183" s="889">
        <f>D183*E183</f>
        <v>0</v>
      </c>
    </row>
    <row r="184" spans="1:8">
      <c r="C184" s="902"/>
      <c r="D184" s="855"/>
      <c r="E184" s="1154"/>
    </row>
    <row r="185" spans="1:8" s="928" customFormat="1" ht="89.25">
      <c r="A185" s="861" t="s">
        <v>786</v>
      </c>
      <c r="B185" s="891" t="s">
        <v>880</v>
      </c>
      <c r="C185" s="894"/>
      <c r="D185" s="927"/>
      <c r="E185" s="1162"/>
      <c r="F185" s="889"/>
      <c r="G185" s="904"/>
    </row>
    <row r="186" spans="1:8" s="928" customFormat="1" ht="51">
      <c r="A186" s="861"/>
      <c r="B186" s="891" t="s">
        <v>881</v>
      </c>
      <c r="C186" s="894"/>
      <c r="D186" s="927"/>
      <c r="E186" s="1162"/>
      <c r="F186" s="889"/>
      <c r="G186" s="904"/>
    </row>
    <row r="187" spans="1:8" s="928" customFormat="1">
      <c r="A187" s="861"/>
      <c r="B187" s="891"/>
      <c r="C187" s="894"/>
      <c r="D187" s="927"/>
      <c r="E187" s="1162"/>
      <c r="F187" s="889"/>
      <c r="G187" s="904"/>
    </row>
    <row r="188" spans="1:8">
      <c r="A188" s="861" t="s">
        <v>809</v>
      </c>
      <c r="B188" s="854" t="s">
        <v>810</v>
      </c>
      <c r="C188" s="902"/>
      <c r="E188" s="1154"/>
      <c r="G188" s="890"/>
    </row>
    <row r="189" spans="1:8" s="928" customFormat="1">
      <c r="A189" s="861" t="s">
        <v>105</v>
      </c>
      <c r="B189" s="854" t="s">
        <v>882</v>
      </c>
      <c r="C189" s="894" t="s">
        <v>302</v>
      </c>
      <c r="D189" s="929">
        <v>2</v>
      </c>
      <c r="E189" s="1162"/>
      <c r="F189" s="889">
        <f>D189*E189</f>
        <v>0</v>
      </c>
      <c r="G189" s="904"/>
      <c r="H189" s="904"/>
    </row>
    <row r="190" spans="1:8" s="928" customFormat="1">
      <c r="A190" s="861"/>
      <c r="B190" s="854"/>
      <c r="C190" s="894"/>
      <c r="D190" s="929"/>
      <c r="E190" s="1162"/>
      <c r="F190" s="889"/>
      <c r="G190" s="904"/>
      <c r="H190" s="904"/>
    </row>
    <row r="191" spans="1:8">
      <c r="A191" s="861" t="s">
        <v>814</v>
      </c>
      <c r="B191" s="854" t="s">
        <v>815</v>
      </c>
      <c r="C191" s="902"/>
      <c r="E191" s="1154"/>
    </row>
    <row r="192" spans="1:8" s="928" customFormat="1">
      <c r="A192" s="861" t="s">
        <v>105</v>
      </c>
      <c r="B192" s="854" t="s">
        <v>882</v>
      </c>
      <c r="C192" s="894" t="s">
        <v>302</v>
      </c>
      <c r="D192" s="929">
        <v>2</v>
      </c>
      <c r="E192" s="1162"/>
      <c r="F192" s="889">
        <f>D192*E192</f>
        <v>0</v>
      </c>
      <c r="G192" s="904"/>
      <c r="H192" s="904"/>
    </row>
    <row r="193" spans="1:7" s="914" customFormat="1">
      <c r="A193" s="855"/>
      <c r="B193" s="854"/>
      <c r="C193" s="894"/>
      <c r="D193" s="915"/>
      <c r="E193" s="913"/>
      <c r="F193" s="889"/>
    </row>
    <row r="194" spans="1:7" ht="89.25">
      <c r="A194" s="861" t="s">
        <v>789</v>
      </c>
      <c r="B194" s="891" t="s">
        <v>883</v>
      </c>
      <c r="C194" s="902"/>
      <c r="E194" s="1154"/>
    </row>
    <row r="195" spans="1:7">
      <c r="C195" s="902"/>
      <c r="E195" s="1154"/>
    </row>
    <row r="196" spans="1:7">
      <c r="A196" s="861" t="s">
        <v>809</v>
      </c>
      <c r="B196" s="854" t="s">
        <v>810</v>
      </c>
      <c r="C196" s="902"/>
      <c r="E196" s="1154"/>
    </row>
    <row r="197" spans="1:7" s="656" customFormat="1">
      <c r="A197" s="930"/>
      <c r="B197" s="931" t="s">
        <v>884</v>
      </c>
      <c r="C197" s="932" t="s">
        <v>302</v>
      </c>
      <c r="D197" s="933">
        <v>3</v>
      </c>
      <c r="E197" s="1161"/>
      <c r="F197" s="925">
        <f>D197*E197</f>
        <v>0</v>
      </c>
    </row>
    <row r="198" spans="1:7" s="656" customFormat="1">
      <c r="A198" s="930"/>
      <c r="B198" s="931" t="s">
        <v>885</v>
      </c>
      <c r="C198" s="932" t="s">
        <v>302</v>
      </c>
      <c r="D198" s="933">
        <v>1</v>
      </c>
      <c r="E198" s="1161"/>
      <c r="F198" s="925">
        <f>D198*E198</f>
        <v>0</v>
      </c>
    </row>
    <row r="199" spans="1:7" s="656" customFormat="1">
      <c r="A199" s="930"/>
      <c r="B199" s="931"/>
      <c r="C199" s="932"/>
      <c r="D199" s="933"/>
      <c r="E199" s="1161"/>
      <c r="F199" s="925"/>
    </row>
    <row r="200" spans="1:7" s="656" customFormat="1">
      <c r="A200" s="930" t="s">
        <v>814</v>
      </c>
      <c r="B200" s="931" t="s">
        <v>815</v>
      </c>
      <c r="C200" s="932"/>
      <c r="D200" s="933"/>
      <c r="E200" s="1161"/>
      <c r="F200" s="925"/>
    </row>
    <row r="201" spans="1:7" s="656" customFormat="1">
      <c r="A201" s="930"/>
      <c r="B201" s="931" t="s">
        <v>884</v>
      </c>
      <c r="C201" s="932" t="s">
        <v>302</v>
      </c>
      <c r="D201" s="933">
        <v>3</v>
      </c>
      <c r="E201" s="1161"/>
      <c r="F201" s="925">
        <f>D201*E201</f>
        <v>0</v>
      </c>
    </row>
    <row r="202" spans="1:7" s="656" customFormat="1">
      <c r="A202" s="930"/>
      <c r="B202" s="931" t="s">
        <v>885</v>
      </c>
      <c r="C202" s="932" t="s">
        <v>302</v>
      </c>
      <c r="D202" s="933">
        <v>1</v>
      </c>
      <c r="E202" s="1161"/>
      <c r="F202" s="925">
        <f>D202*E202</f>
        <v>0</v>
      </c>
    </row>
    <row r="203" spans="1:7" s="924" customFormat="1">
      <c r="A203" s="861"/>
      <c r="B203" s="934"/>
      <c r="C203" s="934"/>
      <c r="E203" s="1158"/>
      <c r="F203" s="889"/>
      <c r="G203" s="935"/>
    </row>
    <row r="204" spans="1:7" ht="127.5">
      <c r="A204" s="861" t="s">
        <v>792</v>
      </c>
      <c r="B204" s="891" t="s">
        <v>886</v>
      </c>
      <c r="C204" s="902"/>
      <c r="E204" s="1154"/>
    </row>
    <row r="205" spans="1:7">
      <c r="B205" s="891" t="s">
        <v>887</v>
      </c>
      <c r="C205" s="902"/>
      <c r="E205" s="1154"/>
      <c r="G205" s="891"/>
    </row>
    <row r="206" spans="1:7">
      <c r="B206" s="854" t="s">
        <v>888</v>
      </c>
      <c r="C206" s="902"/>
      <c r="E206" s="1154"/>
    </row>
    <row r="207" spans="1:7">
      <c r="C207" s="902" t="s">
        <v>302</v>
      </c>
      <c r="D207" s="856">
        <v>49</v>
      </c>
      <c r="E207" s="1154"/>
      <c r="F207" s="889">
        <f>D207*E207</f>
        <v>0</v>
      </c>
    </row>
    <row r="208" spans="1:7">
      <c r="C208" s="902"/>
      <c r="E208" s="1154"/>
    </row>
    <row r="209" spans="1:6" ht="229.5">
      <c r="A209" s="861" t="s">
        <v>795</v>
      </c>
      <c r="B209" s="891" t="s">
        <v>889</v>
      </c>
      <c r="C209" s="902"/>
      <c r="E209" s="1154"/>
    </row>
    <row r="210" spans="1:6" s="914" customFormat="1">
      <c r="A210" s="855"/>
      <c r="B210" s="854" t="s">
        <v>819</v>
      </c>
      <c r="C210" s="894" t="s">
        <v>201</v>
      </c>
      <c r="D210" s="856">
        <v>52</v>
      </c>
      <c r="E210" s="913"/>
      <c r="F210" s="889">
        <f>D210*E210</f>
        <v>0</v>
      </c>
    </row>
    <row r="211" spans="1:6">
      <c r="A211" s="861" t="s">
        <v>105</v>
      </c>
      <c r="B211" s="854" t="s">
        <v>890</v>
      </c>
      <c r="C211" s="902" t="s">
        <v>201</v>
      </c>
      <c r="D211" s="856">
        <v>3</v>
      </c>
      <c r="E211" s="913"/>
      <c r="F211" s="889">
        <f>D211*E211</f>
        <v>0</v>
      </c>
    </row>
    <row r="212" spans="1:6">
      <c r="A212" s="861" t="s">
        <v>105</v>
      </c>
      <c r="B212" s="854" t="s">
        <v>891</v>
      </c>
      <c r="C212" s="902" t="s">
        <v>201</v>
      </c>
      <c r="D212" s="856">
        <v>50</v>
      </c>
      <c r="E212" s="913"/>
      <c r="F212" s="889">
        <f>D212*E212</f>
        <v>0</v>
      </c>
    </row>
    <row r="213" spans="1:6">
      <c r="B213" s="854" t="s">
        <v>892</v>
      </c>
      <c r="C213" s="902" t="s">
        <v>201</v>
      </c>
      <c r="D213" s="856">
        <v>195</v>
      </c>
      <c r="E213" s="913"/>
      <c r="F213" s="889">
        <f>D213*E213</f>
        <v>0</v>
      </c>
    </row>
    <row r="214" spans="1:6">
      <c r="C214" s="902"/>
      <c r="E214" s="1154"/>
    </row>
    <row r="215" spans="1:6" ht="114.75">
      <c r="A215" s="861" t="s">
        <v>797</v>
      </c>
      <c r="B215" s="891" t="s">
        <v>893</v>
      </c>
      <c r="C215" s="902"/>
      <c r="E215" s="1154"/>
    </row>
    <row r="216" spans="1:6" s="914" customFormat="1">
      <c r="A216" s="855"/>
      <c r="B216" s="854" t="s">
        <v>819</v>
      </c>
      <c r="C216" s="894" t="s">
        <v>201</v>
      </c>
      <c r="D216" s="856">
        <v>52</v>
      </c>
      <c r="E216" s="913"/>
      <c r="F216" s="889">
        <f>D216*E216</f>
        <v>0</v>
      </c>
    </row>
    <row r="217" spans="1:6">
      <c r="A217" s="861" t="s">
        <v>105</v>
      </c>
      <c r="B217" s="854" t="s">
        <v>890</v>
      </c>
      <c r="C217" s="902" t="s">
        <v>201</v>
      </c>
      <c r="D217" s="856">
        <v>3</v>
      </c>
      <c r="E217" s="913"/>
      <c r="F217" s="889">
        <f>D217*E217</f>
        <v>0</v>
      </c>
    </row>
    <row r="218" spans="1:6">
      <c r="A218" s="861" t="s">
        <v>105</v>
      </c>
      <c r="B218" s="854" t="s">
        <v>891</v>
      </c>
      <c r="C218" s="902" t="s">
        <v>201</v>
      </c>
      <c r="D218" s="856">
        <v>50</v>
      </c>
      <c r="E218" s="913"/>
      <c r="F218" s="889">
        <f>D218*E218</f>
        <v>0</v>
      </c>
    </row>
    <row r="219" spans="1:6">
      <c r="B219" s="854" t="s">
        <v>892</v>
      </c>
      <c r="C219" s="902" t="s">
        <v>201</v>
      </c>
      <c r="D219" s="856">
        <v>195</v>
      </c>
      <c r="E219" s="913"/>
      <c r="F219" s="889">
        <f>D219*E219</f>
        <v>0</v>
      </c>
    </row>
    <row r="220" spans="1:6">
      <c r="C220" s="902"/>
      <c r="E220" s="1154"/>
    </row>
    <row r="221" spans="1:6" ht="204">
      <c r="A221" s="861" t="s">
        <v>894</v>
      </c>
      <c r="B221" s="891" t="s">
        <v>895</v>
      </c>
      <c r="C221" s="902"/>
      <c r="E221" s="1154"/>
    </row>
    <row r="222" spans="1:6" s="914" customFormat="1">
      <c r="A222" s="855"/>
      <c r="B222" s="854" t="s">
        <v>819</v>
      </c>
      <c r="C222" s="894" t="s">
        <v>201</v>
      </c>
      <c r="D222" s="856">
        <v>52</v>
      </c>
      <c r="E222" s="913"/>
      <c r="F222" s="889">
        <f>D222*E222</f>
        <v>0</v>
      </c>
    </row>
    <row r="223" spans="1:6">
      <c r="A223" s="861" t="s">
        <v>105</v>
      </c>
      <c r="B223" s="854" t="s">
        <v>890</v>
      </c>
      <c r="C223" s="902" t="s">
        <v>201</v>
      </c>
      <c r="D223" s="856">
        <v>3</v>
      </c>
      <c r="E223" s="913"/>
      <c r="F223" s="889">
        <f>D223*E223</f>
        <v>0</v>
      </c>
    </row>
    <row r="224" spans="1:6">
      <c r="A224" s="861" t="s">
        <v>105</v>
      </c>
      <c r="B224" s="854" t="s">
        <v>891</v>
      </c>
      <c r="C224" s="902" t="s">
        <v>201</v>
      </c>
      <c r="D224" s="856">
        <v>50</v>
      </c>
      <c r="E224" s="913"/>
      <c r="F224" s="889">
        <f>D224*E224</f>
        <v>0</v>
      </c>
    </row>
    <row r="225" spans="1:7">
      <c r="B225" s="854" t="s">
        <v>892</v>
      </c>
      <c r="C225" s="902" t="s">
        <v>201</v>
      </c>
      <c r="D225" s="856">
        <v>195</v>
      </c>
      <c r="E225" s="913"/>
      <c r="F225" s="889">
        <f>D225*E225</f>
        <v>0</v>
      </c>
    </row>
    <row r="226" spans="1:7">
      <c r="B226" s="891"/>
      <c r="C226" s="902"/>
      <c r="E226" s="1154"/>
    </row>
    <row r="227" spans="1:7" ht="76.5">
      <c r="A227" s="861" t="s">
        <v>896</v>
      </c>
      <c r="B227" s="891" t="s">
        <v>897</v>
      </c>
      <c r="C227" s="902"/>
      <c r="E227" s="1154"/>
    </row>
    <row r="228" spans="1:7" s="914" customFormat="1">
      <c r="A228" s="855"/>
      <c r="B228" s="854" t="s">
        <v>819</v>
      </c>
      <c r="C228" s="894" t="s">
        <v>201</v>
      </c>
      <c r="D228" s="856">
        <v>52</v>
      </c>
      <c r="E228" s="913"/>
      <c r="F228" s="889">
        <f>D228*E228</f>
        <v>0</v>
      </c>
    </row>
    <row r="229" spans="1:7">
      <c r="A229" s="861" t="s">
        <v>105</v>
      </c>
      <c r="B229" s="854" t="s">
        <v>890</v>
      </c>
      <c r="C229" s="902" t="s">
        <v>201</v>
      </c>
      <c r="D229" s="856">
        <v>3</v>
      </c>
      <c r="E229" s="913"/>
      <c r="F229" s="889">
        <f t="shared" ref="F229:F241" si="1">D229*E229</f>
        <v>0</v>
      </c>
    </row>
    <row r="230" spans="1:7">
      <c r="A230" s="861" t="s">
        <v>105</v>
      </c>
      <c r="B230" s="854" t="s">
        <v>891</v>
      </c>
      <c r="C230" s="902" t="s">
        <v>201</v>
      </c>
      <c r="D230" s="856">
        <v>50</v>
      </c>
      <c r="E230" s="913"/>
      <c r="F230" s="889">
        <f t="shared" si="1"/>
        <v>0</v>
      </c>
    </row>
    <row r="231" spans="1:7">
      <c r="B231" s="854" t="s">
        <v>892</v>
      </c>
      <c r="C231" s="902" t="s">
        <v>201</v>
      </c>
      <c r="D231" s="856">
        <v>195</v>
      </c>
      <c r="E231" s="913"/>
      <c r="F231" s="889">
        <f t="shared" si="1"/>
        <v>0</v>
      </c>
    </row>
    <row r="232" spans="1:7">
      <c r="B232" s="936"/>
      <c r="C232" s="902"/>
      <c r="E232" s="1154"/>
    </row>
    <row r="233" spans="1:7" ht="114.75">
      <c r="A233" s="861" t="s">
        <v>898</v>
      </c>
      <c r="B233" s="891" t="s">
        <v>899</v>
      </c>
      <c r="C233" s="902"/>
      <c r="E233" s="1154"/>
    </row>
    <row r="234" spans="1:7">
      <c r="B234" s="891"/>
      <c r="C234" s="902" t="s">
        <v>302</v>
      </c>
      <c r="D234" s="856">
        <v>1</v>
      </c>
      <c r="E234" s="1154"/>
      <c r="F234" s="889">
        <f t="shared" si="1"/>
        <v>0</v>
      </c>
    </row>
    <row r="235" spans="1:7" s="924" customFormat="1">
      <c r="A235" s="937"/>
      <c r="B235" s="938"/>
      <c r="C235" s="939"/>
      <c r="D235" s="940"/>
      <c r="E235" s="1163"/>
      <c r="F235" s="889"/>
    </row>
    <row r="236" spans="1:7" s="945" customFormat="1" ht="165.75">
      <c r="A236" s="941" t="s">
        <v>900</v>
      </c>
      <c r="B236" s="61" t="s">
        <v>901</v>
      </c>
      <c r="C236" s="942"/>
      <c r="D236" s="943"/>
      <c r="E236" s="1164"/>
      <c r="F236" s="889"/>
    </row>
    <row r="237" spans="1:7" s="945" customFormat="1" ht="114.75">
      <c r="A237" s="941"/>
      <c r="B237" s="61" t="s">
        <v>902</v>
      </c>
      <c r="C237" s="942"/>
      <c r="D237" s="943"/>
      <c r="E237" s="1164"/>
      <c r="F237" s="889"/>
    </row>
    <row r="238" spans="1:7" s="945" customFormat="1" ht="25.5">
      <c r="A238" s="941"/>
      <c r="B238" s="61" t="s">
        <v>903</v>
      </c>
      <c r="C238" s="942"/>
      <c r="D238" s="943"/>
      <c r="E238" s="1164"/>
      <c r="F238" s="889"/>
      <c r="G238" s="946"/>
    </row>
    <row r="239" spans="1:7" s="945" customFormat="1">
      <c r="A239" s="941"/>
      <c r="B239" s="332" t="s">
        <v>904</v>
      </c>
      <c r="C239" s="942"/>
      <c r="D239" s="944"/>
      <c r="E239" s="1164"/>
      <c r="F239" s="889"/>
    </row>
    <row r="240" spans="1:7">
      <c r="B240" s="936" t="s">
        <v>905</v>
      </c>
      <c r="C240" s="902" t="s">
        <v>302</v>
      </c>
      <c r="D240" s="856">
        <v>2</v>
      </c>
      <c r="E240" s="1154"/>
      <c r="F240" s="889">
        <f t="shared" si="1"/>
        <v>0</v>
      </c>
    </row>
    <row r="241" spans="1:6">
      <c r="B241" s="936" t="s">
        <v>906</v>
      </c>
      <c r="C241" s="902" t="s">
        <v>302</v>
      </c>
      <c r="D241" s="856">
        <v>1</v>
      </c>
      <c r="E241" s="1154"/>
      <c r="F241" s="889">
        <f t="shared" si="1"/>
        <v>0</v>
      </c>
    </row>
    <row r="242" spans="1:6">
      <c r="B242" s="854" t="s">
        <v>907</v>
      </c>
      <c r="C242" s="902" t="s">
        <v>302</v>
      </c>
      <c r="D242" s="892">
        <v>4</v>
      </c>
      <c r="E242" s="1154"/>
      <c r="F242" s="887">
        <f>D242*E242</f>
        <v>0</v>
      </c>
    </row>
    <row r="243" spans="1:6" ht="13.5" thickBot="1">
      <c r="A243" s="896"/>
      <c r="B243" s="897"/>
      <c r="C243" s="898"/>
      <c r="D243" s="899"/>
      <c r="E243" s="1157"/>
      <c r="F243" s="900"/>
    </row>
    <row r="244" spans="1:6">
      <c r="A244" s="882" t="s">
        <v>623</v>
      </c>
      <c r="B244" s="947" t="s">
        <v>908</v>
      </c>
      <c r="C244" s="901"/>
      <c r="D244" s="885"/>
      <c r="E244" s="1154"/>
      <c r="F244" s="889">
        <f>SUM(F97:F243)</f>
        <v>0</v>
      </c>
    </row>
    <row r="245" spans="1:6">
      <c r="B245" s="738"/>
      <c r="C245" s="902"/>
      <c r="E245" s="1154"/>
    </row>
    <row r="246" spans="1:6">
      <c r="B246" s="738"/>
      <c r="C246" s="902"/>
      <c r="E246" s="1154"/>
    </row>
    <row r="247" spans="1:6">
      <c r="A247" s="882" t="s">
        <v>623</v>
      </c>
      <c r="B247" s="883" t="s">
        <v>909</v>
      </c>
      <c r="C247" s="901"/>
      <c r="D247" s="885"/>
      <c r="E247" s="1154"/>
    </row>
    <row r="248" spans="1:6">
      <c r="C248" s="902"/>
      <c r="E248" s="1154"/>
    </row>
    <row r="249" spans="1:6" ht="141.75">
      <c r="A249" s="861" t="s">
        <v>493</v>
      </c>
      <c r="B249" s="891" t="s">
        <v>910</v>
      </c>
      <c r="C249" s="902"/>
      <c r="E249" s="1154"/>
    </row>
    <row r="250" spans="1:6" ht="14.25">
      <c r="A250" s="861" t="s">
        <v>911</v>
      </c>
      <c r="B250" s="854" t="s">
        <v>912</v>
      </c>
      <c r="C250" s="902" t="s">
        <v>783</v>
      </c>
      <c r="D250" s="856">
        <v>3.5</v>
      </c>
      <c r="E250" s="1154"/>
      <c r="F250" s="889">
        <f>D250*E250</f>
        <v>0</v>
      </c>
    </row>
    <row r="251" spans="1:6" ht="14.25">
      <c r="A251" s="861" t="s">
        <v>913</v>
      </c>
      <c r="B251" s="854" t="s">
        <v>914</v>
      </c>
      <c r="C251" s="902" t="s">
        <v>783</v>
      </c>
      <c r="D251" s="856">
        <v>50.5</v>
      </c>
      <c r="E251" s="1154"/>
      <c r="F251" s="889">
        <f>D251*E251</f>
        <v>0</v>
      </c>
    </row>
    <row r="252" spans="1:6" ht="14.25">
      <c r="A252" s="861" t="s">
        <v>913</v>
      </c>
      <c r="B252" s="854" t="s">
        <v>915</v>
      </c>
      <c r="C252" s="902" t="s">
        <v>783</v>
      </c>
      <c r="D252" s="856">
        <v>10.5</v>
      </c>
      <c r="E252" s="1154"/>
      <c r="F252" s="889">
        <f>D252*E252</f>
        <v>0</v>
      </c>
    </row>
    <row r="253" spans="1:6" ht="13.5" thickBot="1">
      <c r="A253" s="896"/>
      <c r="B253" s="897"/>
      <c r="C253" s="898"/>
      <c r="D253" s="899"/>
      <c r="E253" s="1157"/>
      <c r="F253" s="900"/>
    </row>
    <row r="254" spans="1:6">
      <c r="A254" s="882" t="s">
        <v>623</v>
      </c>
      <c r="B254" s="947" t="s">
        <v>916</v>
      </c>
      <c r="C254" s="901"/>
      <c r="D254" s="885"/>
      <c r="E254" s="1154"/>
      <c r="F254" s="889">
        <f>SUM(F250:F253)</f>
        <v>0</v>
      </c>
    </row>
    <row r="255" spans="1:6">
      <c r="B255" s="738"/>
      <c r="C255" s="902"/>
      <c r="E255" s="1154"/>
    </row>
    <row r="256" spans="1:6">
      <c r="B256" s="738"/>
      <c r="C256" s="902"/>
      <c r="E256" s="1154"/>
    </row>
    <row r="257" spans="1:8">
      <c r="A257" s="882" t="s">
        <v>649</v>
      </c>
      <c r="B257" s="883" t="s">
        <v>917</v>
      </c>
      <c r="C257" s="901"/>
      <c r="D257" s="885"/>
      <c r="E257" s="1154"/>
    </row>
    <row r="258" spans="1:8">
      <c r="C258" s="902"/>
      <c r="E258" s="1154"/>
    </row>
    <row r="259" spans="1:8" ht="102">
      <c r="A259" s="861" t="s">
        <v>493</v>
      </c>
      <c r="B259" s="891" t="s">
        <v>918</v>
      </c>
      <c r="C259" s="902"/>
      <c r="E259" s="1154"/>
    </row>
    <row r="260" spans="1:8" ht="25.5">
      <c r="B260" s="891" t="s">
        <v>919</v>
      </c>
      <c r="C260" s="902"/>
      <c r="E260" s="1154"/>
    </row>
    <row r="261" spans="1:8">
      <c r="B261" s="891"/>
      <c r="C261" s="902" t="s">
        <v>302</v>
      </c>
      <c r="D261" s="856">
        <v>11</v>
      </c>
      <c r="E261" s="1154"/>
      <c r="F261" s="889">
        <f>D261*E261</f>
        <v>0</v>
      </c>
    </row>
    <row r="262" spans="1:8">
      <c r="C262" s="902"/>
      <c r="E262" s="1154"/>
    </row>
    <row r="263" spans="1:8" ht="89.25">
      <c r="A263" s="861" t="s">
        <v>495</v>
      </c>
      <c r="B263" s="908" t="s">
        <v>920</v>
      </c>
      <c r="C263" s="894"/>
      <c r="D263" s="948"/>
      <c r="E263" s="1165"/>
      <c r="G263" s="904"/>
      <c r="H263" s="949"/>
    </row>
    <row r="264" spans="1:8">
      <c r="B264" s="908" t="s">
        <v>921</v>
      </c>
      <c r="C264" s="894"/>
      <c r="D264" s="749"/>
      <c r="E264" s="1165"/>
      <c r="G264" s="904"/>
      <c r="H264" s="949"/>
    </row>
    <row r="265" spans="1:8">
      <c r="B265" s="908"/>
      <c r="C265" s="894" t="s">
        <v>302</v>
      </c>
      <c r="D265" s="749">
        <v>5</v>
      </c>
      <c r="E265" s="1165"/>
      <c r="F265" s="889">
        <f>D265*E265</f>
        <v>0</v>
      </c>
      <c r="G265" s="904"/>
      <c r="H265" s="949"/>
    </row>
    <row r="266" spans="1:8">
      <c r="B266" s="908"/>
      <c r="C266" s="894"/>
      <c r="D266" s="749"/>
      <c r="E266" s="1165"/>
      <c r="G266" s="904"/>
      <c r="H266" s="949"/>
    </row>
    <row r="267" spans="1:8" ht="89.25">
      <c r="A267" s="861" t="s">
        <v>760</v>
      </c>
      <c r="B267" s="908" t="s">
        <v>922</v>
      </c>
      <c r="C267" s="894"/>
      <c r="D267" s="948"/>
      <c r="E267" s="1165"/>
      <c r="G267" s="904"/>
      <c r="H267" s="949"/>
    </row>
    <row r="268" spans="1:8">
      <c r="B268" s="908" t="s">
        <v>923</v>
      </c>
      <c r="C268" s="894"/>
      <c r="D268" s="749"/>
      <c r="E268" s="1165"/>
      <c r="G268" s="904"/>
      <c r="H268" s="949"/>
    </row>
    <row r="269" spans="1:8">
      <c r="B269" s="908"/>
      <c r="C269" s="894" t="s">
        <v>302</v>
      </c>
      <c r="D269" s="749">
        <v>5</v>
      </c>
      <c r="E269" s="1165"/>
      <c r="F269" s="889">
        <f>D269*E269</f>
        <v>0</v>
      </c>
      <c r="G269" s="904"/>
      <c r="H269" s="949"/>
    </row>
    <row r="270" spans="1:8" s="914" customFormat="1">
      <c r="A270" s="855"/>
      <c r="B270" s="891"/>
      <c r="C270" s="70"/>
      <c r="D270" s="915"/>
      <c r="E270" s="913"/>
      <c r="F270" s="889"/>
    </row>
    <row r="271" spans="1:8" s="928" customFormat="1" ht="51">
      <c r="A271" s="861" t="s">
        <v>498</v>
      </c>
      <c r="B271" s="907" t="s">
        <v>924</v>
      </c>
      <c r="C271" s="950"/>
      <c r="D271" s="951"/>
      <c r="E271" s="1166"/>
      <c r="F271" s="889"/>
      <c r="G271" s="904"/>
    </row>
    <row r="272" spans="1:8" s="928" customFormat="1">
      <c r="A272" s="861"/>
      <c r="B272" s="907" t="s">
        <v>923</v>
      </c>
      <c r="C272" s="950"/>
      <c r="D272" s="951"/>
      <c r="E272" s="1166"/>
      <c r="F272" s="889"/>
      <c r="G272" s="904"/>
    </row>
    <row r="273" spans="1:8" s="928" customFormat="1">
      <c r="A273" s="861"/>
      <c r="B273" s="907"/>
      <c r="C273" s="950" t="s">
        <v>302</v>
      </c>
      <c r="D273" s="952">
        <v>2</v>
      </c>
      <c r="E273" s="913"/>
      <c r="F273" s="889">
        <f>D273*E273</f>
        <v>0</v>
      </c>
      <c r="G273" s="904"/>
    </row>
    <row r="274" spans="1:8">
      <c r="B274" s="908"/>
      <c r="C274" s="894"/>
      <c r="D274" s="749"/>
      <c r="E274" s="1165"/>
      <c r="G274" s="904"/>
      <c r="H274" s="949"/>
    </row>
    <row r="275" spans="1:8" ht="63.75">
      <c r="A275" s="861" t="s">
        <v>500</v>
      </c>
      <c r="B275" s="908" t="s">
        <v>925</v>
      </c>
      <c r="C275" s="894"/>
      <c r="D275" s="948"/>
      <c r="E275" s="1165"/>
      <c r="G275" s="904"/>
      <c r="H275" s="949"/>
    </row>
    <row r="276" spans="1:8">
      <c r="B276" s="908" t="s">
        <v>921</v>
      </c>
      <c r="C276" s="894"/>
      <c r="D276" s="749"/>
      <c r="E276" s="1165"/>
      <c r="G276" s="904"/>
      <c r="H276" s="949"/>
    </row>
    <row r="277" spans="1:8">
      <c r="B277" s="908"/>
      <c r="C277" s="894" t="s">
        <v>302</v>
      </c>
      <c r="D277" s="749">
        <v>2</v>
      </c>
      <c r="E277" s="1165"/>
      <c r="F277" s="889">
        <f>D277*E277</f>
        <v>0</v>
      </c>
      <c r="G277" s="904"/>
      <c r="H277" s="949"/>
    </row>
    <row r="278" spans="1:8" s="928" customFormat="1">
      <c r="A278" s="861"/>
      <c r="B278" s="907"/>
      <c r="C278" s="950"/>
      <c r="D278" s="951"/>
      <c r="E278" s="1166"/>
      <c r="F278" s="889"/>
      <c r="G278" s="904"/>
    </row>
    <row r="279" spans="1:8" ht="63.75">
      <c r="A279" s="861" t="s">
        <v>786</v>
      </c>
      <c r="B279" s="891" t="s">
        <v>926</v>
      </c>
      <c r="C279" s="902"/>
      <c r="E279" s="1154"/>
    </row>
    <row r="280" spans="1:8" ht="14.25">
      <c r="B280" s="891"/>
      <c r="C280" s="902" t="s">
        <v>775</v>
      </c>
      <c r="D280" s="856">
        <v>1</v>
      </c>
      <c r="E280" s="1154"/>
      <c r="F280" s="889">
        <f>D280*E280</f>
        <v>0</v>
      </c>
    </row>
    <row r="281" spans="1:8">
      <c r="B281" s="891"/>
      <c r="C281" s="902"/>
      <c r="E281" s="1154"/>
    </row>
    <row r="282" spans="1:8" ht="76.5">
      <c r="A282" s="861" t="s">
        <v>789</v>
      </c>
      <c r="B282" s="891" t="s">
        <v>927</v>
      </c>
      <c r="C282" s="902"/>
      <c r="E282" s="1154"/>
    </row>
    <row r="283" spans="1:8" ht="14.25">
      <c r="B283" s="891"/>
      <c r="C283" s="902" t="s">
        <v>775</v>
      </c>
      <c r="D283" s="856">
        <v>1.6</v>
      </c>
      <c r="E283" s="1154"/>
      <c r="F283" s="889">
        <f>D283*E283</f>
        <v>0</v>
      </c>
    </row>
    <row r="284" spans="1:8">
      <c r="B284" s="891"/>
      <c r="C284" s="902"/>
      <c r="E284" s="1154"/>
    </row>
    <row r="285" spans="1:8" ht="102">
      <c r="A285" s="861" t="s">
        <v>792</v>
      </c>
      <c r="B285" s="907" t="s">
        <v>928</v>
      </c>
      <c r="C285" s="902"/>
      <c r="E285" s="1154"/>
    </row>
    <row r="286" spans="1:8">
      <c r="B286" s="902" t="s">
        <v>929</v>
      </c>
      <c r="C286" s="902"/>
      <c r="E286" s="1154"/>
    </row>
    <row r="287" spans="1:8" ht="14.25">
      <c r="B287" s="891" t="s">
        <v>930</v>
      </c>
      <c r="C287" s="902" t="s">
        <v>775</v>
      </c>
      <c r="D287" s="856">
        <v>0.16</v>
      </c>
      <c r="E287" s="1154"/>
      <c r="F287" s="889">
        <f>D287*E287</f>
        <v>0</v>
      </c>
    </row>
    <row r="288" spans="1:8" ht="14.25">
      <c r="B288" s="891" t="s">
        <v>931</v>
      </c>
      <c r="C288" s="902" t="s">
        <v>783</v>
      </c>
      <c r="D288" s="856">
        <v>2</v>
      </c>
      <c r="E288" s="1154"/>
      <c r="F288" s="889">
        <f>D288*E288</f>
        <v>0</v>
      </c>
    </row>
    <row r="289" spans="1:8">
      <c r="B289" s="891"/>
      <c r="C289" s="902"/>
      <c r="E289" s="1154"/>
    </row>
    <row r="290" spans="1:8" ht="89.25">
      <c r="A290" s="861" t="s">
        <v>795</v>
      </c>
      <c r="B290" s="891" t="s">
        <v>932</v>
      </c>
      <c r="C290" s="902"/>
      <c r="E290" s="1154"/>
    </row>
    <row r="291" spans="1:8" ht="14.25">
      <c r="B291" s="891"/>
      <c r="C291" s="902" t="s">
        <v>775</v>
      </c>
      <c r="D291" s="856">
        <v>6.5</v>
      </c>
      <c r="E291" s="1154"/>
      <c r="F291" s="889">
        <f>D291*E291</f>
        <v>0</v>
      </c>
    </row>
    <row r="292" spans="1:8">
      <c r="B292" s="891"/>
      <c r="C292" s="902"/>
      <c r="E292" s="1154"/>
    </row>
    <row r="293" spans="1:8" ht="38.25">
      <c r="A293" s="861" t="s">
        <v>797</v>
      </c>
      <c r="B293" s="891" t="s">
        <v>933</v>
      </c>
      <c r="C293" s="902"/>
      <c r="E293" s="1154"/>
    </row>
    <row r="294" spans="1:8" ht="14.25">
      <c r="B294" s="891"/>
      <c r="C294" s="902" t="s">
        <v>775</v>
      </c>
      <c r="D294" s="856">
        <v>0.7</v>
      </c>
      <c r="E294" s="1154"/>
      <c r="F294" s="889">
        <f>D294*E294</f>
        <v>0</v>
      </c>
    </row>
    <row r="295" spans="1:8">
      <c r="B295" s="908"/>
      <c r="C295" s="894"/>
      <c r="D295" s="749"/>
      <c r="E295" s="1165"/>
      <c r="G295" s="904"/>
      <c r="H295" s="949"/>
    </row>
    <row r="296" spans="1:8" ht="51">
      <c r="A296" s="861" t="s">
        <v>894</v>
      </c>
      <c r="B296" s="891" t="s">
        <v>934</v>
      </c>
      <c r="C296" s="902"/>
      <c r="E296" s="1154"/>
    </row>
    <row r="297" spans="1:8">
      <c r="B297" s="854" t="s">
        <v>935</v>
      </c>
      <c r="C297" s="902" t="s">
        <v>206</v>
      </c>
      <c r="D297" s="856">
        <v>486</v>
      </c>
      <c r="E297" s="1154"/>
      <c r="F297" s="889">
        <f>D297*E297</f>
        <v>0</v>
      </c>
    </row>
    <row r="298" spans="1:8">
      <c r="B298" s="854" t="s">
        <v>936</v>
      </c>
      <c r="C298" s="902" t="s">
        <v>206</v>
      </c>
      <c r="D298" s="856">
        <v>325</v>
      </c>
      <c r="E298" s="1154"/>
      <c r="F298" s="889">
        <f>D298*E298</f>
        <v>0</v>
      </c>
    </row>
    <row r="299" spans="1:8" ht="13.5" thickBot="1">
      <c r="A299" s="896"/>
      <c r="B299" s="953"/>
      <c r="C299" s="898"/>
      <c r="D299" s="899"/>
      <c r="E299" s="1157"/>
      <c r="F299" s="900"/>
    </row>
    <row r="300" spans="1:8" ht="25.5">
      <c r="A300" s="882" t="s">
        <v>649</v>
      </c>
      <c r="B300" s="883" t="s">
        <v>937</v>
      </c>
      <c r="C300" s="901"/>
      <c r="D300" s="885"/>
      <c r="E300" s="1154"/>
      <c r="F300" s="889">
        <f>SUM(F261:F299)</f>
        <v>0</v>
      </c>
    </row>
    <row r="301" spans="1:8">
      <c r="B301" s="738"/>
      <c r="C301" s="902"/>
      <c r="E301" s="1154"/>
    </row>
    <row r="302" spans="1:8">
      <c r="B302" s="738"/>
      <c r="C302" s="902"/>
      <c r="E302" s="1154"/>
    </row>
    <row r="303" spans="1:8">
      <c r="A303" s="882" t="s">
        <v>684</v>
      </c>
      <c r="B303" s="883" t="s">
        <v>624</v>
      </c>
      <c r="C303" s="901"/>
      <c r="D303" s="885"/>
      <c r="E303" s="1154"/>
    </row>
    <row r="304" spans="1:8">
      <c r="C304" s="902"/>
      <c r="E304" s="1154"/>
    </row>
    <row r="305" spans="1:6" ht="39.75">
      <c r="A305" s="861" t="s">
        <v>493</v>
      </c>
      <c r="B305" s="891" t="s">
        <v>938</v>
      </c>
      <c r="C305" s="902"/>
      <c r="E305" s="1154"/>
    </row>
    <row r="306" spans="1:6" ht="14.25">
      <c r="B306" s="891"/>
      <c r="C306" s="902" t="s">
        <v>783</v>
      </c>
      <c r="D306" s="856">
        <v>5.0999999999999996</v>
      </c>
      <c r="E306" s="1154"/>
      <c r="F306" s="889">
        <f>D306*E306</f>
        <v>0</v>
      </c>
    </row>
    <row r="307" spans="1:6">
      <c r="B307" s="891"/>
      <c r="C307" s="902"/>
      <c r="E307" s="1154"/>
    </row>
    <row r="308" spans="1:6" ht="25.5">
      <c r="A308" s="861" t="s">
        <v>495</v>
      </c>
      <c r="B308" s="891" t="s">
        <v>939</v>
      </c>
      <c r="C308" s="902"/>
      <c r="E308" s="1154"/>
    </row>
    <row r="309" spans="1:6" ht="25.5">
      <c r="B309" s="891" t="s">
        <v>940</v>
      </c>
      <c r="C309" s="902"/>
      <c r="E309" s="1154"/>
    </row>
    <row r="310" spans="1:6">
      <c r="B310" s="891" t="s">
        <v>941</v>
      </c>
      <c r="C310" s="902"/>
      <c r="E310" s="1154"/>
    </row>
    <row r="311" spans="1:6" ht="114.75">
      <c r="B311" s="954" t="s">
        <v>942</v>
      </c>
      <c r="C311" s="902"/>
      <c r="E311" s="1154"/>
    </row>
    <row r="312" spans="1:6" ht="38.25">
      <c r="B312" s="954" t="s">
        <v>492</v>
      </c>
      <c r="C312" s="902"/>
      <c r="E312" s="1154"/>
    </row>
    <row r="313" spans="1:6">
      <c r="C313" s="902"/>
      <c r="E313" s="1154"/>
    </row>
    <row r="314" spans="1:6">
      <c r="B314" s="854" t="s">
        <v>943</v>
      </c>
      <c r="C314" s="902" t="s">
        <v>302</v>
      </c>
      <c r="D314" s="856">
        <v>2</v>
      </c>
      <c r="E314" s="1154"/>
      <c r="F314" s="889">
        <f>D314*E314</f>
        <v>0</v>
      </c>
    </row>
    <row r="315" spans="1:6">
      <c r="B315" s="891"/>
      <c r="C315" s="902"/>
      <c r="E315" s="1154"/>
    </row>
    <row r="316" spans="1:6" ht="38.25">
      <c r="A316" s="861" t="s">
        <v>760</v>
      </c>
      <c r="B316" s="891" t="s">
        <v>944</v>
      </c>
      <c r="C316" s="902"/>
      <c r="E316" s="1154"/>
    </row>
    <row r="317" spans="1:6" ht="51">
      <c r="B317" s="891" t="s">
        <v>945</v>
      </c>
      <c r="C317" s="902"/>
      <c r="E317" s="1154"/>
    </row>
    <row r="318" spans="1:6">
      <c r="B318" s="891" t="s">
        <v>946</v>
      </c>
      <c r="C318" s="902"/>
      <c r="E318" s="1154"/>
    </row>
    <row r="319" spans="1:6">
      <c r="C319" s="902" t="s">
        <v>302</v>
      </c>
      <c r="D319" s="856">
        <v>10</v>
      </c>
      <c r="E319" s="1154"/>
      <c r="F319" s="889">
        <f>D319*E319</f>
        <v>0</v>
      </c>
    </row>
    <row r="320" spans="1:6" ht="13.5" thickBot="1">
      <c r="A320" s="896"/>
      <c r="B320" s="897"/>
      <c r="C320" s="898"/>
      <c r="D320" s="899"/>
      <c r="E320" s="1157"/>
      <c r="F320" s="900"/>
    </row>
    <row r="321" spans="1:6">
      <c r="A321" s="882" t="s">
        <v>684</v>
      </c>
      <c r="B321" s="947" t="s">
        <v>947</v>
      </c>
      <c r="C321" s="901"/>
      <c r="D321" s="885"/>
      <c r="E321" s="1154"/>
      <c r="F321" s="889">
        <f>SUM(F306:F319)</f>
        <v>0</v>
      </c>
    </row>
    <row r="322" spans="1:6">
      <c r="B322" s="738"/>
      <c r="C322" s="902"/>
      <c r="E322" s="1154"/>
    </row>
    <row r="323" spans="1:6">
      <c r="B323" s="738"/>
      <c r="C323" s="902"/>
      <c r="E323" s="1154"/>
    </row>
    <row r="324" spans="1:6">
      <c r="A324" s="882" t="s">
        <v>948</v>
      </c>
      <c r="B324" s="883" t="s">
        <v>200</v>
      </c>
      <c r="C324" s="901"/>
      <c r="D324" s="885"/>
      <c r="E324" s="1154"/>
    </row>
    <row r="325" spans="1:6">
      <c r="C325" s="902"/>
      <c r="E325" s="1154"/>
    </row>
    <row r="326" spans="1:6" ht="293.25">
      <c r="A326" s="861" t="s">
        <v>493</v>
      </c>
      <c r="B326" s="891" t="s">
        <v>949</v>
      </c>
      <c r="C326" s="902"/>
      <c r="E326" s="1154"/>
    </row>
    <row r="327" spans="1:6">
      <c r="B327" s="891"/>
      <c r="C327" s="902" t="s">
        <v>201</v>
      </c>
      <c r="D327" s="892">
        <v>300</v>
      </c>
      <c r="E327" s="1154"/>
      <c r="F327" s="889">
        <f>D327*E327</f>
        <v>0</v>
      </c>
    </row>
    <row r="328" spans="1:6" ht="13.5" thickBot="1">
      <c r="B328" s="891"/>
      <c r="C328" s="902"/>
      <c r="E328" s="1157"/>
      <c r="F328" s="900"/>
    </row>
    <row r="329" spans="1:6">
      <c r="A329" s="955" t="s">
        <v>948</v>
      </c>
      <c r="B329" s="956" t="s">
        <v>950</v>
      </c>
      <c r="C329" s="957"/>
      <c r="D329" s="958"/>
      <c r="E329" s="1154"/>
      <c r="F329" s="889">
        <f>SUM(F327:F328)</f>
        <v>0</v>
      </c>
    </row>
    <row r="330" spans="1:6">
      <c r="B330" s="738"/>
      <c r="C330" s="902"/>
      <c r="E330" s="1154"/>
    </row>
    <row r="331" spans="1:6">
      <c r="B331" s="738"/>
      <c r="C331" s="902"/>
    </row>
    <row r="334" spans="1:6" ht="18">
      <c r="A334" s="959"/>
      <c r="B334" s="1291" t="s">
        <v>951</v>
      </c>
      <c r="C334" s="1291"/>
      <c r="D334" s="1291"/>
    </row>
    <row r="335" spans="1:6">
      <c r="A335" s="882"/>
      <c r="B335" s="883"/>
      <c r="C335" s="902"/>
    </row>
    <row r="336" spans="1:6">
      <c r="A336" s="882"/>
      <c r="B336" s="883"/>
      <c r="C336" s="902"/>
    </row>
    <row r="337" spans="1:6">
      <c r="A337" s="882"/>
      <c r="B337" s="883"/>
      <c r="C337" s="902"/>
    </row>
    <row r="338" spans="1:6">
      <c r="A338" s="882"/>
      <c r="B338" s="883"/>
      <c r="C338" s="902"/>
    </row>
    <row r="339" spans="1:6" ht="15">
      <c r="A339" s="960" t="s">
        <v>511</v>
      </c>
      <c r="B339" s="961" t="s">
        <v>305</v>
      </c>
      <c r="C339" s="902"/>
      <c r="F339" s="886">
        <f>F34</f>
        <v>0</v>
      </c>
    </row>
    <row r="340" spans="1:6" ht="15">
      <c r="A340" s="960"/>
      <c r="B340" s="961"/>
      <c r="C340" s="902"/>
      <c r="F340" s="886"/>
    </row>
    <row r="341" spans="1:6" ht="15">
      <c r="A341" s="960" t="s">
        <v>527</v>
      </c>
      <c r="B341" s="961" t="s">
        <v>307</v>
      </c>
      <c r="C341" s="902"/>
      <c r="F341" s="886">
        <f>F82</f>
        <v>0</v>
      </c>
    </row>
    <row r="342" spans="1:6" ht="15">
      <c r="A342" s="960"/>
      <c r="B342" s="961"/>
      <c r="C342" s="902"/>
      <c r="F342" s="886"/>
    </row>
    <row r="343" spans="1:6" ht="15">
      <c r="A343" s="960" t="s">
        <v>595</v>
      </c>
      <c r="B343" s="961" t="s">
        <v>801</v>
      </c>
      <c r="C343" s="902"/>
      <c r="F343" s="886">
        <f>F244</f>
        <v>0</v>
      </c>
    </row>
    <row r="344" spans="1:6" ht="15">
      <c r="A344" s="960"/>
      <c r="B344" s="961"/>
      <c r="C344" s="902"/>
      <c r="F344" s="886"/>
    </row>
    <row r="345" spans="1:6" ht="15">
      <c r="A345" s="960" t="s">
        <v>623</v>
      </c>
      <c r="B345" s="961" t="s">
        <v>909</v>
      </c>
      <c r="C345" s="902"/>
      <c r="F345" s="886">
        <f>F254</f>
        <v>0</v>
      </c>
    </row>
    <row r="346" spans="1:6" ht="15">
      <c r="A346" s="960"/>
      <c r="B346" s="961"/>
      <c r="C346" s="902"/>
      <c r="F346" s="886"/>
    </row>
    <row r="347" spans="1:6" ht="15">
      <c r="A347" s="960" t="s">
        <v>649</v>
      </c>
      <c r="B347" s="962" t="s">
        <v>917</v>
      </c>
      <c r="C347" s="902"/>
      <c r="F347" s="886">
        <f>F300</f>
        <v>0</v>
      </c>
    </row>
    <row r="348" spans="1:6" ht="15">
      <c r="A348" s="960"/>
      <c r="B348" s="961"/>
      <c r="C348" s="902"/>
      <c r="F348" s="886"/>
    </row>
    <row r="349" spans="1:6" ht="15">
      <c r="A349" s="960" t="s">
        <v>684</v>
      </c>
      <c r="B349" s="961" t="s">
        <v>624</v>
      </c>
      <c r="C349" s="902"/>
      <c r="F349" s="886">
        <f>F321</f>
        <v>0</v>
      </c>
    </row>
    <row r="350" spans="1:6" ht="15">
      <c r="A350" s="960"/>
      <c r="B350" s="961"/>
      <c r="C350" s="902"/>
      <c r="F350" s="886"/>
    </row>
    <row r="351" spans="1:6" ht="15">
      <c r="A351" s="960" t="s">
        <v>948</v>
      </c>
      <c r="B351" s="961" t="s">
        <v>200</v>
      </c>
      <c r="C351" s="902"/>
      <c r="F351" s="886">
        <f>F329</f>
        <v>0</v>
      </c>
    </row>
    <row r="352" spans="1:6">
      <c r="A352" s="882"/>
      <c r="B352" s="883"/>
      <c r="C352" s="902"/>
    </row>
    <row r="353" spans="1:6" ht="13.5" thickBot="1">
      <c r="A353" s="963"/>
      <c r="B353" s="964"/>
      <c r="C353" s="965"/>
      <c r="D353" s="899"/>
      <c r="E353" s="900"/>
      <c r="F353" s="900"/>
    </row>
    <row r="354" spans="1:6">
      <c r="A354" s="882"/>
      <c r="B354" s="883"/>
      <c r="C354" s="902"/>
    </row>
    <row r="355" spans="1:6" ht="15.75">
      <c r="A355" s="859"/>
      <c r="B355" s="830" t="s">
        <v>705</v>
      </c>
      <c r="C355" s="902"/>
      <c r="F355" s="966">
        <f>SUM(F339:F351)</f>
        <v>0</v>
      </c>
    </row>
    <row r="356" spans="1:6" ht="15.75">
      <c r="A356" s="859"/>
    </row>
    <row r="357" spans="1:6" ht="15.75">
      <c r="A357" s="859"/>
      <c r="B357" s="834" t="s">
        <v>502</v>
      </c>
      <c r="F357" s="828">
        <f>0.25*F355</f>
        <v>0</v>
      </c>
    </row>
    <row r="358" spans="1:6" ht="15.75">
      <c r="A358" s="859"/>
      <c r="B358" s="61"/>
      <c r="F358" s="64"/>
    </row>
    <row r="359" spans="1:6" ht="15.75">
      <c r="B359" s="836" t="s">
        <v>706</v>
      </c>
      <c r="F359" s="831">
        <f>SUM(F355:F357)</f>
        <v>0</v>
      </c>
    </row>
  </sheetData>
  <sheetProtection password="C844" sheet="1" objects="1" scenarios="1" selectLockedCells="1"/>
  <mergeCells count="1">
    <mergeCell ref="B334:D334"/>
  </mergeCells>
  <pageMargins left="0.98425196850393704" right="0.51181102362204722" top="0.39370078740157483" bottom="0.74803149606299213" header="0.31496062992125984" footer="0.31496062992125984"/>
  <pageSetup paperSize="9" scale="96" orientation="portrait" r:id="rId1"/>
  <rowBreaks count="9" manualBreakCount="9">
    <brk id="35" max="16383" man="1"/>
    <brk id="71" max="5" man="1"/>
    <brk id="83" max="5" man="1"/>
    <brk id="245" max="16383" man="1"/>
    <brk id="255" max="5" man="1"/>
    <brk id="281" max="5" man="1"/>
    <brk id="301" max="5" man="1"/>
    <brk id="322" max="16383" man="1"/>
    <brk id="330"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91"/>
  <sheetViews>
    <sheetView view="pageBreakPreview" zoomScaleNormal="100" zoomScaleSheetLayoutView="100" workbookViewId="0">
      <selection activeCell="E13" sqref="E13"/>
    </sheetView>
  </sheetViews>
  <sheetFormatPr defaultRowHeight="12.75"/>
  <cols>
    <col min="1" max="1" width="4.5703125" style="976" customWidth="1"/>
    <col min="2" max="2" width="44.85546875" style="977" customWidth="1"/>
    <col min="3" max="4" width="8.7109375" style="979" customWidth="1"/>
    <col min="5" max="5" width="9.85546875" customWidth="1"/>
    <col min="6" max="6" width="11.5703125" customWidth="1"/>
    <col min="7" max="11" width="8.7109375" customWidth="1"/>
    <col min="12" max="16" width="9.140625" style="754"/>
  </cols>
  <sheetData>
    <row r="2" spans="1:16" s="968" customFormat="1" ht="25.5" customHeight="1">
      <c r="A2" s="967"/>
      <c r="B2" s="1292" t="s">
        <v>952</v>
      </c>
      <c r="C2" s="1292"/>
      <c r="D2" s="1292"/>
      <c r="E2" s="1292"/>
      <c r="F2" s="1292"/>
      <c r="L2" s="969"/>
      <c r="M2" s="969"/>
      <c r="N2" s="969"/>
      <c r="O2" s="969"/>
      <c r="P2" s="969"/>
    </row>
    <row r="3" spans="1:16" s="968" customFormat="1" ht="11.25" customHeight="1">
      <c r="A3" s="967"/>
      <c r="B3" s="970"/>
      <c r="C3" s="971"/>
      <c r="D3" s="971"/>
      <c r="E3" s="972"/>
      <c r="F3" s="972"/>
      <c r="L3" s="969"/>
      <c r="M3" s="969"/>
      <c r="N3" s="969"/>
      <c r="O3" s="969"/>
      <c r="P3" s="969"/>
    </row>
    <row r="4" spans="1:16" ht="25.5">
      <c r="A4" s="973"/>
      <c r="B4" s="974"/>
      <c r="C4" s="975" t="s">
        <v>953</v>
      </c>
      <c r="D4" s="975" t="s">
        <v>304</v>
      </c>
      <c r="E4" s="975" t="s">
        <v>954</v>
      </c>
      <c r="F4" s="975" t="s">
        <v>955</v>
      </c>
    </row>
    <row r="5" spans="1:16">
      <c r="C5" s="978"/>
      <c r="D5" s="978"/>
      <c r="E5" s="978"/>
      <c r="F5" s="978"/>
    </row>
    <row r="6" spans="1:16" ht="9" customHeight="1"/>
    <row r="7" spans="1:16" ht="15" customHeight="1">
      <c r="A7" s="980" t="s">
        <v>493</v>
      </c>
      <c r="B7" s="981" t="s">
        <v>956</v>
      </c>
      <c r="C7" s="982"/>
      <c r="D7" s="982"/>
      <c r="E7" s="983"/>
      <c r="F7" s="983"/>
    </row>
    <row r="8" spans="1:16" ht="15" customHeight="1">
      <c r="A8" s="984"/>
      <c r="B8" s="985"/>
      <c r="C8" s="986"/>
      <c r="D8" s="986"/>
      <c r="E8" s="1167"/>
      <c r="F8" s="987"/>
    </row>
    <row r="9" spans="1:16" ht="26.25" customHeight="1">
      <c r="A9" s="984" t="s">
        <v>493</v>
      </c>
      <c r="B9" s="985" t="s">
        <v>957</v>
      </c>
      <c r="C9" s="988" t="s">
        <v>303</v>
      </c>
      <c r="D9" s="988">
        <v>1</v>
      </c>
      <c r="E9" s="1168"/>
      <c r="F9" s="989">
        <f>D9*E9</f>
        <v>0</v>
      </c>
    </row>
    <row r="10" spans="1:16">
      <c r="A10" s="984"/>
      <c r="B10" s="985"/>
      <c r="C10" s="986"/>
      <c r="D10" s="986"/>
      <c r="E10" s="1169"/>
      <c r="F10" s="990"/>
    </row>
    <row r="11" spans="1:16" ht="62.25" customHeight="1">
      <c r="A11" s="984" t="s">
        <v>495</v>
      </c>
      <c r="B11" s="985" t="s">
        <v>958</v>
      </c>
      <c r="C11" s="988" t="s">
        <v>959</v>
      </c>
      <c r="D11" s="988">
        <v>470</v>
      </c>
      <c r="E11" s="1168"/>
      <c r="F11" s="989">
        <f>D11*E11</f>
        <v>0</v>
      </c>
    </row>
    <row r="12" spans="1:16" ht="12.75" customHeight="1">
      <c r="A12" s="984"/>
      <c r="B12" s="985"/>
      <c r="C12" s="986"/>
      <c r="D12" s="986"/>
      <c r="E12" s="1169"/>
      <c r="F12" s="990"/>
    </row>
    <row r="13" spans="1:16" ht="63.75" customHeight="1">
      <c r="A13" s="984" t="s">
        <v>760</v>
      </c>
      <c r="B13" s="985" t="s">
        <v>960</v>
      </c>
      <c r="C13" s="988" t="s">
        <v>959</v>
      </c>
      <c r="D13" s="988">
        <v>50</v>
      </c>
      <c r="E13" s="1168"/>
      <c r="F13" s="989">
        <f>D13*E13</f>
        <v>0</v>
      </c>
    </row>
    <row r="14" spans="1:16" ht="13.5" customHeight="1">
      <c r="A14" s="984"/>
      <c r="B14" s="985"/>
      <c r="C14" s="986"/>
      <c r="D14" s="986"/>
      <c r="E14" s="1169"/>
      <c r="F14" s="990"/>
    </row>
    <row r="15" spans="1:16" ht="102.75" customHeight="1">
      <c r="A15" s="984" t="s">
        <v>498</v>
      </c>
      <c r="B15" s="985" t="s">
        <v>961</v>
      </c>
      <c r="C15" s="988" t="s">
        <v>959</v>
      </c>
      <c r="D15" s="988">
        <v>445</v>
      </c>
      <c r="E15" s="1168"/>
      <c r="F15" s="989">
        <f>D15*E15</f>
        <v>0</v>
      </c>
    </row>
    <row r="16" spans="1:16">
      <c r="A16" s="984"/>
      <c r="B16" s="985"/>
      <c r="C16" s="986"/>
      <c r="D16" s="986"/>
      <c r="E16" s="1169"/>
      <c r="F16" s="990"/>
    </row>
    <row r="17" spans="1:7" customFormat="1">
      <c r="A17" s="984" t="s">
        <v>500</v>
      </c>
      <c r="B17" s="985" t="s">
        <v>962</v>
      </c>
      <c r="C17" s="988" t="s">
        <v>959</v>
      </c>
      <c r="D17" s="988">
        <v>60</v>
      </c>
      <c r="E17" s="1168"/>
      <c r="F17" s="989">
        <f>D17*E17</f>
        <v>0</v>
      </c>
    </row>
    <row r="18" spans="1:7" customFormat="1">
      <c r="A18" s="984"/>
      <c r="B18" s="985"/>
      <c r="C18" s="986"/>
      <c r="D18" s="986"/>
      <c r="E18" s="1169"/>
      <c r="F18" s="990"/>
    </row>
    <row r="19" spans="1:7" customFormat="1" ht="51">
      <c r="A19" s="984" t="s">
        <v>786</v>
      </c>
      <c r="B19" s="985" t="s">
        <v>963</v>
      </c>
      <c r="C19" s="988" t="s">
        <v>964</v>
      </c>
      <c r="D19" s="988">
        <v>85</v>
      </c>
      <c r="E19" s="1168"/>
      <c r="F19" s="989">
        <f>D19*E19</f>
        <v>0</v>
      </c>
      <c r="G19" s="991"/>
    </row>
    <row r="20" spans="1:7" customFormat="1">
      <c r="A20" s="984"/>
      <c r="B20" s="985"/>
      <c r="C20" s="986"/>
      <c r="D20" s="986"/>
      <c r="E20" s="1169"/>
      <c r="F20" s="990"/>
      <c r="G20" s="991"/>
    </row>
    <row r="21" spans="1:7" customFormat="1" ht="51">
      <c r="A21" s="984" t="s">
        <v>789</v>
      </c>
      <c r="B21" s="985" t="s">
        <v>965</v>
      </c>
      <c r="C21" s="988" t="s">
        <v>964</v>
      </c>
      <c r="D21" s="988">
        <v>38</v>
      </c>
      <c r="E21" s="1168"/>
      <c r="F21" s="989">
        <f>D21*E21</f>
        <v>0</v>
      </c>
      <c r="G21" s="991"/>
    </row>
    <row r="22" spans="1:7" customFormat="1">
      <c r="A22" s="984"/>
      <c r="B22" s="985"/>
      <c r="C22" s="986"/>
      <c r="D22" s="986"/>
      <c r="E22" s="1169"/>
      <c r="F22" s="990"/>
    </row>
    <row r="23" spans="1:7" customFormat="1" ht="25.5">
      <c r="A23" s="984" t="s">
        <v>792</v>
      </c>
      <c r="B23" s="985" t="s">
        <v>966</v>
      </c>
      <c r="C23" s="988" t="s">
        <v>959</v>
      </c>
      <c r="D23" s="988">
        <v>1980</v>
      </c>
      <c r="E23" s="1168"/>
      <c r="F23" s="989">
        <f>D23*E23</f>
        <v>0</v>
      </c>
    </row>
    <row r="24" spans="1:7" customFormat="1">
      <c r="A24" s="984"/>
      <c r="B24" s="985"/>
      <c r="C24" s="986"/>
      <c r="D24" s="986"/>
      <c r="E24" s="1169"/>
      <c r="F24" s="990"/>
    </row>
    <row r="25" spans="1:7" customFormat="1" ht="25.5">
      <c r="A25" s="984" t="s">
        <v>795</v>
      </c>
      <c r="B25" s="985" t="s">
        <v>967</v>
      </c>
      <c r="C25" s="988" t="s">
        <v>302</v>
      </c>
      <c r="D25" s="988">
        <v>190</v>
      </c>
      <c r="E25" s="1168"/>
      <c r="F25" s="989">
        <f>D25*E25</f>
        <v>0</v>
      </c>
    </row>
    <row r="26" spans="1:7" customFormat="1">
      <c r="A26" s="984"/>
      <c r="B26" s="985"/>
      <c r="C26" s="986"/>
      <c r="D26" s="986"/>
      <c r="E26" s="1169"/>
      <c r="F26" s="990"/>
    </row>
    <row r="27" spans="1:7" customFormat="1" ht="38.25">
      <c r="A27" s="984" t="s">
        <v>797</v>
      </c>
      <c r="B27" s="985" t="s">
        <v>968</v>
      </c>
      <c r="C27" s="988" t="s">
        <v>959</v>
      </c>
      <c r="D27" s="988">
        <v>50</v>
      </c>
      <c r="E27" s="1168"/>
      <c r="F27" s="989">
        <f>D27*E27</f>
        <v>0</v>
      </c>
    </row>
    <row r="28" spans="1:7" customFormat="1">
      <c r="A28" s="984"/>
      <c r="B28" s="985"/>
      <c r="C28" s="988"/>
      <c r="D28" s="988"/>
      <c r="E28" s="1168"/>
      <c r="F28" s="989"/>
    </row>
    <row r="29" spans="1:7" customFormat="1" ht="51">
      <c r="A29" s="984" t="s">
        <v>894</v>
      </c>
      <c r="B29" s="985" t="s">
        <v>969</v>
      </c>
      <c r="C29" s="988" t="s">
        <v>302</v>
      </c>
      <c r="D29" s="988">
        <v>21</v>
      </c>
      <c r="E29" s="1168"/>
      <c r="F29" s="989">
        <f>D29*E29</f>
        <v>0</v>
      </c>
    </row>
    <row r="30" spans="1:7" customFormat="1">
      <c r="A30" s="984"/>
      <c r="B30" s="985"/>
      <c r="C30" s="986"/>
      <c r="D30" s="986"/>
      <c r="E30" s="1169"/>
      <c r="F30" s="990"/>
    </row>
    <row r="31" spans="1:7" customFormat="1" ht="25.5">
      <c r="A31" s="984" t="s">
        <v>896</v>
      </c>
      <c r="B31" s="985" t="s">
        <v>970</v>
      </c>
      <c r="C31" s="988" t="s">
        <v>302</v>
      </c>
      <c r="D31" s="988">
        <v>7</v>
      </c>
      <c r="E31" s="1168"/>
      <c r="F31" s="989">
        <f>D31*E31</f>
        <v>0</v>
      </c>
    </row>
    <row r="32" spans="1:7" customFormat="1">
      <c r="A32" s="984"/>
      <c r="B32" s="985"/>
      <c r="C32" s="986"/>
      <c r="D32" s="986"/>
      <c r="E32" s="1169"/>
      <c r="F32" s="990"/>
    </row>
    <row r="33" spans="1:16" ht="156" customHeight="1">
      <c r="A33" s="984" t="s">
        <v>898</v>
      </c>
      <c r="B33" s="992" t="s">
        <v>971</v>
      </c>
      <c r="C33" s="988" t="s">
        <v>972</v>
      </c>
      <c r="D33" s="988">
        <v>21</v>
      </c>
      <c r="E33" s="1168"/>
      <c r="F33" s="989">
        <f>D33*E33</f>
        <v>0</v>
      </c>
    </row>
    <row r="34" spans="1:16" ht="11.25" customHeight="1">
      <c r="A34" s="984"/>
      <c r="B34" s="992"/>
      <c r="C34" s="986"/>
      <c r="D34" s="986"/>
      <c r="E34" s="1169"/>
      <c r="F34" s="990"/>
    </row>
    <row r="35" spans="1:16" ht="38.25">
      <c r="A35" s="984" t="s">
        <v>900</v>
      </c>
      <c r="B35" s="985" t="s">
        <v>973</v>
      </c>
      <c r="C35" s="993" t="s">
        <v>302</v>
      </c>
      <c r="D35" s="993">
        <v>6</v>
      </c>
      <c r="E35" s="1170"/>
      <c r="F35" s="994">
        <f>D35*E35</f>
        <v>0</v>
      </c>
    </row>
    <row r="36" spans="1:16" ht="11.25" customHeight="1">
      <c r="A36" s="984"/>
      <c r="B36" s="992"/>
      <c r="C36" s="986"/>
      <c r="D36" s="986"/>
      <c r="E36" s="1169"/>
      <c r="F36" s="990"/>
    </row>
    <row r="37" spans="1:16" ht="38.25">
      <c r="A37" s="984" t="s">
        <v>974</v>
      </c>
      <c r="B37" s="985" t="s">
        <v>975</v>
      </c>
      <c r="E37" s="1143"/>
    </row>
    <row r="38" spans="1:16" s="995" customFormat="1" ht="102">
      <c r="A38" s="984"/>
      <c r="B38" s="954" t="s">
        <v>976</v>
      </c>
      <c r="C38" s="986"/>
      <c r="D38" s="986"/>
      <c r="E38" s="1169"/>
      <c r="F38" s="990"/>
      <c r="L38" s="996"/>
      <c r="M38" s="996"/>
      <c r="N38" s="996"/>
      <c r="O38" s="996"/>
      <c r="P38" s="996"/>
    </row>
    <row r="39" spans="1:16" s="995" customFormat="1" ht="38.25">
      <c r="A39" s="984"/>
      <c r="B39" s="954" t="s">
        <v>492</v>
      </c>
      <c r="C39" s="993" t="s">
        <v>302</v>
      </c>
      <c r="D39" s="993">
        <v>1</v>
      </c>
      <c r="E39" s="1170"/>
      <c r="F39" s="994">
        <f>D39*E39</f>
        <v>0</v>
      </c>
      <c r="L39" s="996"/>
      <c r="M39" s="996"/>
      <c r="N39" s="996"/>
      <c r="O39" s="996"/>
      <c r="P39" s="996"/>
    </row>
    <row r="40" spans="1:16" ht="12.75" customHeight="1">
      <c r="A40" s="984"/>
      <c r="B40" s="985"/>
      <c r="C40" s="986"/>
      <c r="D40" s="986"/>
      <c r="E40" s="1169"/>
      <c r="F40" s="990"/>
    </row>
    <row r="41" spans="1:16" ht="64.5" customHeight="1">
      <c r="A41" s="984" t="s">
        <v>977</v>
      </c>
      <c r="B41" s="985" t="s">
        <v>978</v>
      </c>
      <c r="C41" s="988" t="s">
        <v>964</v>
      </c>
      <c r="D41" s="988">
        <v>5</v>
      </c>
      <c r="E41" s="1168"/>
      <c r="F41" s="989">
        <f>D41*E41</f>
        <v>0</v>
      </c>
    </row>
    <row r="42" spans="1:16" ht="10.5" customHeight="1">
      <c r="A42" s="984"/>
      <c r="B42" s="985"/>
      <c r="C42" s="986"/>
      <c r="D42" s="986"/>
      <c r="E42" s="1169"/>
      <c r="F42" s="990"/>
    </row>
    <row r="43" spans="1:16" ht="27.75" customHeight="1">
      <c r="A43" s="984" t="s">
        <v>979</v>
      </c>
      <c r="B43" s="985" t="s">
        <v>980</v>
      </c>
      <c r="C43" s="993" t="s">
        <v>959</v>
      </c>
      <c r="D43" s="993">
        <v>115</v>
      </c>
      <c r="E43" s="1170"/>
      <c r="F43" s="994">
        <f>D43*E43</f>
        <v>0</v>
      </c>
    </row>
    <row r="44" spans="1:16" ht="13.5" customHeight="1">
      <c r="A44" s="984"/>
      <c r="B44" s="985"/>
      <c r="C44" s="986"/>
      <c r="D44" s="986"/>
      <c r="E44" s="1169"/>
      <c r="F44" s="990"/>
    </row>
    <row r="45" spans="1:16" ht="15.75" customHeight="1">
      <c r="A45" s="984" t="s">
        <v>981</v>
      </c>
      <c r="B45" s="985" t="s">
        <v>982</v>
      </c>
      <c r="C45" s="988" t="s">
        <v>303</v>
      </c>
      <c r="D45" s="988">
        <v>1</v>
      </c>
      <c r="E45" s="1168"/>
      <c r="F45" s="989">
        <f>D45*E45</f>
        <v>0</v>
      </c>
    </row>
    <row r="46" spans="1:16" ht="12.75" customHeight="1">
      <c r="A46" s="984"/>
      <c r="B46" s="985"/>
      <c r="C46" s="986"/>
      <c r="D46" s="986"/>
      <c r="E46" s="1169"/>
      <c r="F46" s="990"/>
    </row>
    <row r="47" spans="1:16" ht="14.25" customHeight="1">
      <c r="A47" s="984" t="s">
        <v>983</v>
      </c>
      <c r="B47" s="985" t="s">
        <v>984</v>
      </c>
      <c r="C47" s="988" t="s">
        <v>964</v>
      </c>
      <c r="D47" s="988">
        <v>140</v>
      </c>
      <c r="E47" s="1168"/>
      <c r="F47" s="989">
        <f>D47*E47</f>
        <v>0</v>
      </c>
    </row>
    <row r="48" spans="1:16" ht="13.5" customHeight="1" thickBot="1">
      <c r="A48" s="984"/>
      <c r="B48" s="985"/>
      <c r="C48" s="986"/>
      <c r="D48" s="986"/>
      <c r="E48" s="1169"/>
      <c r="F48" s="990"/>
    </row>
    <row r="49" spans="1:6" customFormat="1" ht="13.5" thickBot="1">
      <c r="A49" s="984"/>
      <c r="B49" s="997" t="s">
        <v>985</v>
      </c>
      <c r="C49" s="998"/>
      <c r="D49" s="999"/>
      <c r="E49" s="1171"/>
      <c r="F49" s="1000">
        <f>SUM(F9:F47)</f>
        <v>0</v>
      </c>
    </row>
    <row r="50" spans="1:6" customFormat="1">
      <c r="A50" s="984"/>
      <c r="B50" s="1001"/>
      <c r="C50" s="1002"/>
      <c r="D50" s="1003"/>
      <c r="E50" s="1169"/>
      <c r="F50" s="990"/>
    </row>
    <row r="51" spans="1:6" customFormat="1">
      <c r="A51" s="1004" t="s">
        <v>495</v>
      </c>
      <c r="B51" s="1005" t="s">
        <v>986</v>
      </c>
      <c r="C51" s="1006"/>
      <c r="D51" s="1006"/>
      <c r="E51" s="1172"/>
      <c r="F51" s="1007"/>
    </row>
    <row r="52" spans="1:6" customFormat="1">
      <c r="A52" s="973"/>
      <c r="B52" s="985"/>
      <c r="C52" s="986"/>
      <c r="D52" s="986"/>
      <c r="E52" s="1169"/>
      <c r="F52" s="990"/>
    </row>
    <row r="53" spans="1:6" customFormat="1" ht="89.25">
      <c r="A53" s="984" t="s">
        <v>493</v>
      </c>
      <c r="B53" s="985" t="s">
        <v>987</v>
      </c>
      <c r="C53" s="988" t="s">
        <v>303</v>
      </c>
      <c r="D53" s="988">
        <v>7</v>
      </c>
      <c r="E53" s="1168"/>
      <c r="F53" s="989">
        <f>D53*E53</f>
        <v>0</v>
      </c>
    </row>
    <row r="54" spans="1:6" customFormat="1">
      <c r="A54" s="984"/>
      <c r="B54" s="985"/>
      <c r="C54" s="986"/>
      <c r="D54" s="986"/>
      <c r="E54" s="1169"/>
      <c r="F54" s="990"/>
    </row>
    <row r="55" spans="1:6" customFormat="1" ht="25.5">
      <c r="A55" s="984" t="s">
        <v>495</v>
      </c>
      <c r="B55" s="985" t="s">
        <v>988</v>
      </c>
      <c r="C55" s="988" t="s">
        <v>959</v>
      </c>
      <c r="D55" s="988">
        <v>600</v>
      </c>
      <c r="E55" s="1168"/>
      <c r="F55" s="989">
        <f>D55*E55</f>
        <v>0</v>
      </c>
    </row>
    <row r="56" spans="1:6" customFormat="1">
      <c r="A56" s="984"/>
      <c r="B56" s="985"/>
      <c r="C56" s="986"/>
      <c r="D56" s="986"/>
      <c r="E56" s="1169"/>
      <c r="F56" s="990"/>
    </row>
    <row r="57" spans="1:6" customFormat="1" ht="25.5">
      <c r="A57" s="984" t="s">
        <v>760</v>
      </c>
      <c r="B57" s="985" t="s">
        <v>989</v>
      </c>
      <c r="C57" s="988" t="s">
        <v>959</v>
      </c>
      <c r="D57" s="988">
        <v>530</v>
      </c>
      <c r="E57" s="1168"/>
      <c r="F57" s="989">
        <f>D57*E57</f>
        <v>0</v>
      </c>
    </row>
    <row r="58" spans="1:6" customFormat="1">
      <c r="A58" s="984"/>
      <c r="B58" s="985"/>
      <c r="C58" s="986"/>
      <c r="D58" s="986"/>
      <c r="E58" s="1169"/>
      <c r="F58" s="990"/>
    </row>
    <row r="59" spans="1:6" customFormat="1" ht="38.25">
      <c r="A59" s="984" t="s">
        <v>498</v>
      </c>
      <c r="B59" s="985" t="s">
        <v>990</v>
      </c>
      <c r="C59" s="988" t="s">
        <v>959</v>
      </c>
      <c r="D59" s="988">
        <v>495</v>
      </c>
      <c r="E59" s="1168"/>
      <c r="F59" s="989">
        <f>D59*E59</f>
        <v>0</v>
      </c>
    </row>
    <row r="60" spans="1:6" customFormat="1">
      <c r="A60" s="984"/>
      <c r="B60" s="985"/>
      <c r="C60" s="986"/>
      <c r="D60" s="986"/>
      <c r="E60" s="1169"/>
      <c r="F60" s="990"/>
    </row>
    <row r="61" spans="1:6" customFormat="1" ht="25.5">
      <c r="A61" s="984" t="s">
        <v>500</v>
      </c>
      <c r="B61" s="985" t="s">
        <v>991</v>
      </c>
      <c r="C61" s="988" t="s">
        <v>959</v>
      </c>
      <c r="D61" s="988">
        <v>530</v>
      </c>
      <c r="E61" s="1168"/>
      <c r="F61" s="989">
        <f>D61*E61</f>
        <v>0</v>
      </c>
    </row>
    <row r="62" spans="1:6" s="754" customFormat="1">
      <c r="A62" s="1008"/>
      <c r="B62" s="1009"/>
      <c r="C62" s="714"/>
      <c r="D62" s="714"/>
      <c r="E62" s="1173"/>
      <c r="F62" s="806"/>
    </row>
    <row r="63" spans="1:6" s="754" customFormat="1" ht="25.5">
      <c r="A63" s="1008" t="s">
        <v>786</v>
      </c>
      <c r="B63" s="1009" t="s">
        <v>992</v>
      </c>
      <c r="C63" s="1010" t="s">
        <v>959</v>
      </c>
      <c r="D63" s="1010">
        <v>670</v>
      </c>
      <c r="E63" s="1174"/>
      <c r="F63" s="1011">
        <f>D63*E63</f>
        <v>0</v>
      </c>
    </row>
    <row r="64" spans="1:6" s="1016" customFormat="1" ht="15.75">
      <c r="A64" s="1012"/>
      <c r="B64" s="1013"/>
      <c r="C64" s="1014"/>
      <c r="D64" s="1014"/>
      <c r="E64" s="1175"/>
      <c r="F64" s="1015"/>
    </row>
    <row r="65" spans="1:16" s="996" customFormat="1" ht="165.75">
      <c r="A65" s="1008" t="s">
        <v>789</v>
      </c>
      <c r="B65" s="1017" t="s">
        <v>993</v>
      </c>
      <c r="C65" s="1010" t="s">
        <v>302</v>
      </c>
      <c r="D65" s="1010">
        <v>21</v>
      </c>
      <c r="E65" s="1174"/>
      <c r="F65" s="1011">
        <f>D65*E65</f>
        <v>0</v>
      </c>
    </row>
    <row r="66" spans="1:16" s="754" customFormat="1">
      <c r="A66" s="1008"/>
      <c r="B66" s="1018"/>
      <c r="C66" s="638"/>
      <c r="D66" s="638"/>
      <c r="E66" s="1141"/>
      <c r="F66" s="638"/>
    </row>
    <row r="67" spans="1:16" s="754" customFormat="1" ht="51">
      <c r="A67" s="1008" t="s">
        <v>792</v>
      </c>
      <c r="B67" s="1009" t="s">
        <v>994</v>
      </c>
      <c r="C67" s="1010" t="s">
        <v>302</v>
      </c>
      <c r="D67" s="1010">
        <v>19</v>
      </c>
      <c r="E67" s="1174"/>
      <c r="F67" s="1011">
        <f>D67*E67</f>
        <v>0</v>
      </c>
    </row>
    <row r="68" spans="1:16">
      <c r="A68" s="984"/>
      <c r="B68" s="985"/>
      <c r="C68" s="988"/>
      <c r="D68" s="988"/>
      <c r="E68" s="1168"/>
      <c r="F68" s="989"/>
      <c r="L68"/>
      <c r="M68"/>
      <c r="N68"/>
      <c r="O68"/>
      <c r="P68"/>
    </row>
    <row r="69" spans="1:16" ht="25.5">
      <c r="A69" s="984" t="s">
        <v>795</v>
      </c>
      <c r="B69" s="985" t="s">
        <v>995</v>
      </c>
      <c r="C69" s="988" t="s">
        <v>302</v>
      </c>
      <c r="D69" s="988">
        <v>18</v>
      </c>
      <c r="E69" s="1168"/>
      <c r="F69" s="989">
        <f>D69*E69</f>
        <v>0</v>
      </c>
      <c r="L69"/>
      <c r="M69"/>
      <c r="N69"/>
      <c r="O69"/>
      <c r="P69"/>
    </row>
    <row r="70" spans="1:16">
      <c r="A70" s="984"/>
      <c r="B70" s="985"/>
      <c r="C70" s="986"/>
      <c r="D70" s="986"/>
      <c r="E70" s="1169"/>
      <c r="F70" s="990"/>
      <c r="L70"/>
      <c r="M70"/>
      <c r="N70"/>
      <c r="O70"/>
      <c r="P70"/>
    </row>
    <row r="71" spans="1:16" ht="25.5">
      <c r="A71" s="984" t="s">
        <v>797</v>
      </c>
      <c r="B71" s="985" t="s">
        <v>996</v>
      </c>
      <c r="C71" s="988" t="s">
        <v>302</v>
      </c>
      <c r="D71" s="988">
        <v>3</v>
      </c>
      <c r="E71" s="1168"/>
      <c r="F71" s="989">
        <f>D71*E71</f>
        <v>0</v>
      </c>
      <c r="L71"/>
      <c r="M71"/>
      <c r="N71"/>
      <c r="O71"/>
      <c r="P71"/>
    </row>
    <row r="72" spans="1:16">
      <c r="A72" s="984"/>
      <c r="B72" s="985"/>
      <c r="C72" s="986"/>
      <c r="D72" s="986"/>
      <c r="E72" s="1169"/>
      <c r="F72" s="990"/>
      <c r="L72"/>
      <c r="M72"/>
      <c r="N72"/>
      <c r="O72"/>
      <c r="P72"/>
    </row>
    <row r="73" spans="1:16" ht="25.5">
      <c r="A73" s="984" t="s">
        <v>894</v>
      </c>
      <c r="B73" s="985" t="s">
        <v>997</v>
      </c>
      <c r="C73" s="988" t="s">
        <v>302</v>
      </c>
      <c r="D73" s="988">
        <v>24</v>
      </c>
      <c r="E73" s="1168"/>
      <c r="F73" s="989">
        <f>D73*E73</f>
        <v>0</v>
      </c>
      <c r="G73" s="1019"/>
      <c r="L73"/>
      <c r="M73"/>
      <c r="N73"/>
      <c r="O73"/>
      <c r="P73"/>
    </row>
    <row r="74" spans="1:16">
      <c r="A74" s="984"/>
      <c r="B74" s="985"/>
      <c r="C74" s="986"/>
      <c r="D74" s="986"/>
      <c r="E74" s="1169"/>
      <c r="F74" s="990"/>
      <c r="L74"/>
      <c r="M74"/>
      <c r="N74"/>
      <c r="O74"/>
      <c r="P74"/>
    </row>
    <row r="75" spans="1:16" s="772" customFormat="1" ht="38.25">
      <c r="A75" s="1008" t="s">
        <v>896</v>
      </c>
      <c r="B75" s="1020" t="s">
        <v>1058</v>
      </c>
      <c r="C75" s="638"/>
      <c r="D75" s="638"/>
      <c r="E75" s="1141"/>
      <c r="F75" s="638"/>
    </row>
    <row r="76" spans="1:16" s="772" customFormat="1" ht="255">
      <c r="A76" s="1008"/>
      <c r="B76" s="1009" t="s">
        <v>1059</v>
      </c>
      <c r="C76" s="638"/>
      <c r="D76" s="638"/>
      <c r="E76" s="638"/>
      <c r="F76" s="638"/>
    </row>
    <row r="77" spans="1:16" s="996" customFormat="1">
      <c r="A77" s="1008"/>
      <c r="B77" s="1021"/>
      <c r="C77" s="1010" t="s">
        <v>302</v>
      </c>
      <c r="D77" s="1010">
        <v>24</v>
      </c>
      <c r="E77" s="1174"/>
      <c r="F77" s="1011">
        <f>D77*E77</f>
        <v>0</v>
      </c>
    </row>
    <row r="78" spans="1:16">
      <c r="A78" s="984"/>
      <c r="B78" s="985"/>
      <c r="C78" s="1022"/>
      <c r="D78" s="1022"/>
      <c r="E78" s="1176"/>
      <c r="F78" s="1022"/>
      <c r="L78"/>
      <c r="M78"/>
      <c r="N78"/>
      <c r="O78"/>
      <c r="P78"/>
    </row>
    <row r="79" spans="1:16" ht="63.75">
      <c r="A79" s="984" t="s">
        <v>898</v>
      </c>
      <c r="B79" s="985" t="s">
        <v>998</v>
      </c>
      <c r="C79" s="988" t="s">
        <v>303</v>
      </c>
      <c r="D79" s="988">
        <v>46</v>
      </c>
      <c r="E79" s="1168"/>
      <c r="F79" s="989">
        <f>D79*E79</f>
        <v>0</v>
      </c>
      <c r="L79"/>
      <c r="M79"/>
      <c r="N79"/>
      <c r="O79"/>
      <c r="P79"/>
    </row>
    <row r="80" spans="1:16">
      <c r="A80" s="984"/>
      <c r="B80" s="985"/>
      <c r="C80" s="1022"/>
      <c r="D80" s="1022"/>
      <c r="E80" s="1176"/>
      <c r="F80" s="1022"/>
      <c r="L80"/>
      <c r="M80"/>
      <c r="N80"/>
      <c r="O80"/>
      <c r="P80"/>
    </row>
    <row r="81" spans="1:16" ht="38.25">
      <c r="A81" s="984" t="s">
        <v>900</v>
      </c>
      <c r="B81" s="985" t="s">
        <v>999</v>
      </c>
      <c r="C81" s="988" t="s">
        <v>303</v>
      </c>
      <c r="D81" s="988">
        <v>46</v>
      </c>
      <c r="E81" s="1168"/>
      <c r="F81" s="989">
        <f>D81*E81</f>
        <v>0</v>
      </c>
      <c r="L81"/>
      <c r="M81"/>
      <c r="N81"/>
      <c r="O81"/>
      <c r="P81"/>
    </row>
    <row r="82" spans="1:16">
      <c r="A82" s="984"/>
      <c r="B82" s="985"/>
      <c r="C82" s="1022"/>
      <c r="D82" s="1022"/>
      <c r="E82" s="1176"/>
      <c r="F82" s="1022"/>
      <c r="L82"/>
      <c r="M82"/>
      <c r="N82"/>
      <c r="O82"/>
      <c r="P82"/>
    </row>
    <row r="83" spans="1:16" ht="63.75">
      <c r="A83" s="984" t="s">
        <v>974</v>
      </c>
      <c r="B83" s="985" t="s">
        <v>1000</v>
      </c>
      <c r="C83" s="988" t="s">
        <v>302</v>
      </c>
      <c r="D83" s="988">
        <v>2</v>
      </c>
      <c r="E83" s="1168"/>
      <c r="F83" s="989">
        <f>D83*E83</f>
        <v>0</v>
      </c>
      <c r="G83" s="991"/>
      <c r="L83"/>
      <c r="M83"/>
      <c r="N83"/>
      <c r="O83"/>
      <c r="P83"/>
    </row>
    <row r="84" spans="1:16">
      <c r="A84" s="984"/>
      <c r="B84" s="985"/>
      <c r="C84" s="986"/>
      <c r="D84" s="986"/>
      <c r="E84" s="1169"/>
      <c r="F84" s="990"/>
      <c r="G84" s="991"/>
      <c r="L84"/>
      <c r="M84"/>
      <c r="N84"/>
      <c r="O84"/>
      <c r="P84"/>
    </row>
    <row r="85" spans="1:16" ht="25.5">
      <c r="A85" s="984" t="s">
        <v>977</v>
      </c>
      <c r="B85" s="985" t="s">
        <v>1001</v>
      </c>
      <c r="C85" s="988" t="s">
        <v>302</v>
      </c>
      <c r="D85" s="988">
        <v>21</v>
      </c>
      <c r="E85" s="1168"/>
      <c r="F85" s="989">
        <f>D85*E85</f>
        <v>0</v>
      </c>
      <c r="L85"/>
      <c r="M85"/>
      <c r="N85"/>
      <c r="O85"/>
      <c r="P85"/>
    </row>
    <row r="86" spans="1:16">
      <c r="A86" s="984"/>
      <c r="B86" s="985"/>
      <c r="C86" s="986"/>
      <c r="D86" s="986"/>
      <c r="E86" s="1169"/>
      <c r="F86" s="990"/>
      <c r="L86"/>
      <c r="M86"/>
      <c r="N86"/>
      <c r="O86"/>
      <c r="P86"/>
    </row>
    <row r="87" spans="1:16">
      <c r="A87" s="984" t="s">
        <v>979</v>
      </c>
      <c r="B87" s="985" t="s">
        <v>1002</v>
      </c>
      <c r="C87" s="1010" t="s">
        <v>302</v>
      </c>
      <c r="D87" s="1010">
        <v>10</v>
      </c>
      <c r="E87" s="1174"/>
      <c r="F87" s="989">
        <f>D87*E87</f>
        <v>0</v>
      </c>
      <c r="L87"/>
      <c r="M87"/>
      <c r="N87"/>
      <c r="O87"/>
      <c r="P87"/>
    </row>
    <row r="88" spans="1:16">
      <c r="A88" s="984"/>
      <c r="B88" s="985"/>
      <c r="C88" s="714"/>
      <c r="D88" s="714"/>
      <c r="E88" s="1173"/>
      <c r="F88" s="990"/>
      <c r="L88"/>
      <c r="M88"/>
      <c r="N88"/>
      <c r="O88"/>
      <c r="P88"/>
    </row>
    <row r="89" spans="1:16" ht="38.25">
      <c r="A89" s="984" t="s">
        <v>981</v>
      </c>
      <c r="B89" s="985" t="s">
        <v>1003</v>
      </c>
      <c r="C89" s="1010" t="s">
        <v>302</v>
      </c>
      <c r="D89" s="1010">
        <v>3</v>
      </c>
      <c r="E89" s="1174"/>
      <c r="F89" s="989">
        <f>D89*E89</f>
        <v>0</v>
      </c>
      <c r="L89"/>
      <c r="M89"/>
      <c r="N89"/>
      <c r="O89"/>
      <c r="P89"/>
    </row>
    <row r="90" spans="1:16">
      <c r="A90" s="984"/>
      <c r="B90" s="985"/>
      <c r="C90" s="714"/>
      <c r="D90" s="714"/>
      <c r="E90" s="1173"/>
      <c r="F90" s="990"/>
      <c r="L90"/>
      <c r="M90"/>
      <c r="N90"/>
      <c r="O90"/>
      <c r="P90"/>
    </row>
    <row r="91" spans="1:16" ht="38.25">
      <c r="A91" s="984" t="s">
        <v>983</v>
      </c>
      <c r="B91" s="985" t="s">
        <v>1004</v>
      </c>
      <c r="C91" s="1010" t="s">
        <v>302</v>
      </c>
      <c r="D91" s="1010">
        <v>21</v>
      </c>
      <c r="E91" s="1174"/>
      <c r="F91" s="989">
        <f>D91*E91</f>
        <v>0</v>
      </c>
      <c r="L91"/>
      <c r="M91"/>
      <c r="N91"/>
      <c r="O91"/>
      <c r="P91"/>
    </row>
    <row r="92" spans="1:16">
      <c r="A92" s="984"/>
      <c r="B92" s="985"/>
      <c r="C92" s="1002"/>
      <c r="D92" s="1003"/>
      <c r="E92" s="1169"/>
      <c r="F92" s="990"/>
      <c r="L92"/>
      <c r="M92"/>
      <c r="N92"/>
      <c r="O92"/>
      <c r="P92"/>
    </row>
    <row r="93" spans="1:16" ht="63.75">
      <c r="A93" s="984" t="s">
        <v>1005</v>
      </c>
      <c r="B93" s="1023" t="s">
        <v>1006</v>
      </c>
      <c r="C93" s="1002"/>
      <c r="D93" s="1003"/>
      <c r="E93" s="1169"/>
      <c r="F93" s="990"/>
      <c r="L93"/>
      <c r="M93"/>
      <c r="N93"/>
      <c r="O93"/>
      <c r="P93"/>
    </row>
    <row r="94" spans="1:16">
      <c r="A94" s="984"/>
      <c r="B94" s="985"/>
      <c r="C94" s="1002"/>
      <c r="D94" s="1003"/>
      <c r="E94" s="1169"/>
      <c r="F94" s="990"/>
      <c r="L94"/>
      <c r="M94"/>
      <c r="N94"/>
      <c r="O94"/>
      <c r="P94"/>
    </row>
    <row r="95" spans="1:16" ht="25.5">
      <c r="A95" s="984" t="s">
        <v>1007</v>
      </c>
      <c r="B95" s="985" t="s">
        <v>1008</v>
      </c>
      <c r="C95" s="1024" t="s">
        <v>303</v>
      </c>
      <c r="D95" s="1024">
        <v>1</v>
      </c>
      <c r="E95" s="1177"/>
      <c r="F95" s="989">
        <f>D95*E95</f>
        <v>0</v>
      </c>
      <c r="L95"/>
      <c r="M95"/>
      <c r="N95"/>
      <c r="O95"/>
      <c r="P95"/>
    </row>
    <row r="96" spans="1:16">
      <c r="A96" s="984"/>
      <c r="B96" s="985"/>
      <c r="C96" s="1002"/>
      <c r="D96" s="1003"/>
      <c r="E96" s="1169"/>
      <c r="F96" s="990"/>
      <c r="L96"/>
      <c r="M96"/>
      <c r="N96"/>
      <c r="O96"/>
      <c r="P96"/>
    </row>
    <row r="97" spans="1:16" ht="63.75">
      <c r="A97" s="984" t="s">
        <v>1009</v>
      </c>
      <c r="B97" s="985" t="s">
        <v>1010</v>
      </c>
      <c r="C97" s="1002"/>
      <c r="D97" s="1003"/>
      <c r="E97" s="1169"/>
      <c r="F97" s="990"/>
      <c r="L97"/>
      <c r="M97"/>
      <c r="N97"/>
      <c r="O97"/>
      <c r="P97"/>
    </row>
    <row r="98" spans="1:16">
      <c r="A98" s="984"/>
      <c r="B98" s="985"/>
      <c r="C98" s="1002"/>
      <c r="D98" s="1003"/>
      <c r="E98" s="1169"/>
      <c r="F98" s="990"/>
      <c r="L98"/>
      <c r="M98"/>
      <c r="N98"/>
      <c r="O98"/>
      <c r="P98"/>
    </row>
    <row r="99" spans="1:16">
      <c r="A99" s="984"/>
      <c r="B99" s="985" t="s">
        <v>1011</v>
      </c>
      <c r="C99" s="714" t="s">
        <v>302</v>
      </c>
      <c r="D99" s="714">
        <v>1</v>
      </c>
      <c r="E99" s="1178"/>
      <c r="F99" s="990"/>
      <c r="L99"/>
      <c r="M99"/>
      <c r="N99"/>
      <c r="O99"/>
      <c r="P99"/>
    </row>
    <row r="100" spans="1:16">
      <c r="A100" s="984"/>
      <c r="B100" s="985" t="s">
        <v>1012</v>
      </c>
      <c r="C100" s="714" t="s">
        <v>302</v>
      </c>
      <c r="D100" s="714">
        <v>3</v>
      </c>
      <c r="E100" s="1178"/>
      <c r="F100" s="990"/>
      <c r="L100"/>
      <c r="M100"/>
      <c r="N100"/>
      <c r="O100"/>
      <c r="P100"/>
    </row>
    <row r="101" spans="1:16">
      <c r="A101" s="984"/>
      <c r="B101" s="985" t="s">
        <v>1013</v>
      </c>
      <c r="C101" s="714" t="s">
        <v>302</v>
      </c>
      <c r="D101" s="714">
        <v>9</v>
      </c>
      <c r="E101" s="1178"/>
      <c r="F101" s="990"/>
      <c r="L101"/>
      <c r="M101"/>
      <c r="N101"/>
      <c r="O101"/>
      <c r="P101"/>
    </row>
    <row r="102" spans="1:16">
      <c r="A102" s="984"/>
      <c r="B102" s="985" t="s">
        <v>1014</v>
      </c>
      <c r="C102" s="714" t="s">
        <v>302</v>
      </c>
      <c r="D102" s="714">
        <v>9</v>
      </c>
      <c r="E102" s="1178"/>
      <c r="F102" s="990"/>
      <c r="L102"/>
      <c r="M102"/>
      <c r="N102"/>
      <c r="O102"/>
      <c r="P102"/>
    </row>
    <row r="103" spans="1:16">
      <c r="A103" s="984"/>
      <c r="B103" s="985" t="s">
        <v>1015</v>
      </c>
      <c r="C103" s="714" t="s">
        <v>302</v>
      </c>
      <c r="D103" s="714">
        <v>27</v>
      </c>
      <c r="E103" s="1178"/>
      <c r="F103" s="990"/>
      <c r="L103"/>
      <c r="M103"/>
      <c r="N103"/>
      <c r="O103"/>
      <c r="P103"/>
    </row>
    <row r="104" spans="1:16">
      <c r="A104" s="984"/>
      <c r="B104" s="985" t="s">
        <v>1016</v>
      </c>
      <c r="C104" s="714" t="s">
        <v>302</v>
      </c>
      <c r="D104" s="714">
        <v>6</v>
      </c>
      <c r="E104" s="1178"/>
      <c r="F104" s="990"/>
      <c r="L104"/>
      <c r="M104"/>
      <c r="N104"/>
      <c r="O104"/>
      <c r="P104"/>
    </row>
    <row r="105" spans="1:16">
      <c r="A105" s="984"/>
      <c r="B105" s="985" t="s">
        <v>1017</v>
      </c>
      <c r="C105" s="714" t="s">
        <v>302</v>
      </c>
      <c r="D105" s="714">
        <v>3</v>
      </c>
      <c r="E105" s="1178"/>
      <c r="F105" s="990"/>
      <c r="L105"/>
      <c r="M105"/>
      <c r="N105"/>
      <c r="O105"/>
      <c r="P105"/>
    </row>
    <row r="106" spans="1:16">
      <c r="A106" s="984"/>
      <c r="B106" s="985" t="s">
        <v>1018</v>
      </c>
      <c r="C106" s="714" t="s">
        <v>302</v>
      </c>
      <c r="D106" s="714">
        <v>4</v>
      </c>
      <c r="E106" s="1178"/>
      <c r="F106" s="990"/>
      <c r="L106"/>
      <c r="M106"/>
      <c r="N106"/>
      <c r="O106"/>
      <c r="P106"/>
    </row>
    <row r="107" spans="1:16">
      <c r="A107" s="984"/>
      <c r="B107" s="985" t="s">
        <v>1019</v>
      </c>
      <c r="C107" s="714" t="s">
        <v>302</v>
      </c>
      <c r="D107" s="714">
        <v>1</v>
      </c>
      <c r="E107" s="1178"/>
      <c r="F107" s="990"/>
      <c r="L107"/>
      <c r="M107"/>
      <c r="N107"/>
      <c r="O107"/>
      <c r="P107"/>
    </row>
    <row r="108" spans="1:16">
      <c r="A108" s="984"/>
      <c r="B108" s="985" t="s">
        <v>1020</v>
      </c>
      <c r="C108" s="714" t="s">
        <v>302</v>
      </c>
      <c r="D108" s="714">
        <v>1</v>
      </c>
      <c r="E108" s="1178"/>
      <c r="F108" s="990"/>
      <c r="L108"/>
      <c r="M108"/>
      <c r="N108"/>
      <c r="O108"/>
      <c r="P108"/>
    </row>
    <row r="109" spans="1:16">
      <c r="A109" s="984"/>
      <c r="B109" s="985" t="s">
        <v>1021</v>
      </c>
      <c r="C109" s="714" t="s">
        <v>302</v>
      </c>
      <c r="D109" s="714">
        <v>1</v>
      </c>
      <c r="E109" s="1178"/>
      <c r="F109" s="990"/>
      <c r="L109"/>
      <c r="M109"/>
      <c r="N109"/>
      <c r="O109"/>
      <c r="P109"/>
    </row>
    <row r="110" spans="1:16">
      <c r="A110" s="984"/>
      <c r="B110" s="985" t="s">
        <v>1022</v>
      </c>
      <c r="C110" s="714" t="s">
        <v>302</v>
      </c>
      <c r="D110" s="714">
        <v>1</v>
      </c>
      <c r="E110" s="1178"/>
      <c r="F110" s="990"/>
      <c r="L110"/>
      <c r="M110"/>
      <c r="N110"/>
      <c r="O110"/>
      <c r="P110"/>
    </row>
    <row r="111" spans="1:16">
      <c r="A111" s="984"/>
      <c r="B111" s="985" t="s">
        <v>1023</v>
      </c>
      <c r="C111" s="714" t="s">
        <v>302</v>
      </c>
      <c r="D111" s="714">
        <v>1</v>
      </c>
      <c r="E111" s="1178"/>
      <c r="F111" s="990"/>
      <c r="L111"/>
      <c r="M111"/>
      <c r="N111"/>
      <c r="O111"/>
      <c r="P111"/>
    </row>
    <row r="112" spans="1:16">
      <c r="A112" s="984"/>
      <c r="B112" s="985" t="s">
        <v>1024</v>
      </c>
      <c r="C112" s="714" t="s">
        <v>302</v>
      </c>
      <c r="D112" s="714">
        <v>1</v>
      </c>
      <c r="E112" s="1178"/>
      <c r="F112" s="990"/>
      <c r="L112"/>
      <c r="M112"/>
      <c r="N112"/>
      <c r="O112"/>
      <c r="P112"/>
    </row>
    <row r="113" spans="1:16">
      <c r="A113" s="984"/>
      <c r="B113" s="985" t="s">
        <v>1025</v>
      </c>
      <c r="C113" s="714" t="s">
        <v>302</v>
      </c>
      <c r="D113" s="714">
        <v>27</v>
      </c>
      <c r="E113" s="1178"/>
      <c r="F113" s="990"/>
      <c r="L113"/>
      <c r="M113"/>
      <c r="N113"/>
      <c r="O113"/>
      <c r="P113"/>
    </row>
    <row r="114" spans="1:16">
      <c r="A114" s="984"/>
      <c r="B114" s="985" t="s">
        <v>1026</v>
      </c>
      <c r="C114" s="714" t="s">
        <v>972</v>
      </c>
      <c r="D114" s="714">
        <v>1</v>
      </c>
      <c r="E114" s="1178"/>
      <c r="F114" s="990"/>
      <c r="L114"/>
      <c r="M114"/>
      <c r="N114"/>
      <c r="O114"/>
      <c r="P114"/>
    </row>
    <row r="115" spans="1:16" ht="25.5">
      <c r="A115" s="984"/>
      <c r="B115" s="985" t="s">
        <v>1027</v>
      </c>
      <c r="C115" s="714" t="s">
        <v>972</v>
      </c>
      <c r="D115" s="714">
        <v>1</v>
      </c>
      <c r="E115" s="1178"/>
      <c r="F115" s="990"/>
      <c r="L115"/>
      <c r="M115"/>
      <c r="N115"/>
      <c r="O115"/>
      <c r="P115"/>
    </row>
    <row r="116" spans="1:16">
      <c r="A116" s="984"/>
      <c r="B116" s="985"/>
      <c r="C116" s="714"/>
      <c r="D116" s="714"/>
      <c r="E116" s="1178"/>
      <c r="F116" s="990"/>
      <c r="L116"/>
      <c r="M116"/>
      <c r="N116"/>
      <c r="O116"/>
      <c r="P116"/>
    </row>
    <row r="117" spans="1:16" ht="38.25">
      <c r="A117" s="984"/>
      <c r="B117" s="985" t="s">
        <v>1028</v>
      </c>
      <c r="C117" s="1024" t="s">
        <v>303</v>
      </c>
      <c r="D117" s="1024">
        <v>1</v>
      </c>
      <c r="E117" s="1177"/>
      <c r="F117" s="989">
        <f>D117*E117</f>
        <v>0</v>
      </c>
      <c r="L117"/>
      <c r="M117"/>
      <c r="N117"/>
      <c r="O117"/>
      <c r="P117"/>
    </row>
    <row r="118" spans="1:16">
      <c r="A118" s="984"/>
      <c r="B118" s="985"/>
      <c r="C118" s="1022"/>
      <c r="D118" s="1022"/>
      <c r="E118" s="1176"/>
      <c r="F118" s="1022"/>
      <c r="L118"/>
      <c r="M118"/>
      <c r="N118"/>
      <c r="O118"/>
      <c r="P118"/>
    </row>
    <row r="119" spans="1:16" ht="63.75">
      <c r="A119" s="984" t="s">
        <v>1029</v>
      </c>
      <c r="B119" s="985" t="s">
        <v>1030</v>
      </c>
      <c r="C119" s="1024" t="s">
        <v>303</v>
      </c>
      <c r="D119" s="1024">
        <v>1</v>
      </c>
      <c r="E119" s="1177"/>
      <c r="F119" s="989">
        <f>D119*E119</f>
        <v>0</v>
      </c>
      <c r="L119"/>
      <c r="M119"/>
      <c r="N119"/>
      <c r="O119"/>
      <c r="P119"/>
    </row>
    <row r="120" spans="1:16">
      <c r="A120" s="1025"/>
      <c r="B120" s="985"/>
      <c r="C120" s="1026"/>
      <c r="D120" s="1026"/>
      <c r="E120" s="1179"/>
      <c r="F120" s="990"/>
      <c r="L120"/>
      <c r="M120"/>
      <c r="N120"/>
      <c r="O120"/>
      <c r="P120"/>
    </row>
    <row r="121" spans="1:16">
      <c r="A121" s="1025" t="s">
        <v>1031</v>
      </c>
      <c r="B121" s="985" t="s">
        <v>1032</v>
      </c>
      <c r="C121" s="1024" t="s">
        <v>303</v>
      </c>
      <c r="D121" s="1024">
        <v>1</v>
      </c>
      <c r="E121" s="1177"/>
      <c r="F121" s="989">
        <f>D121*E121</f>
        <v>0</v>
      </c>
      <c r="L121"/>
      <c r="M121"/>
      <c r="N121"/>
      <c r="O121"/>
      <c r="P121"/>
    </row>
    <row r="122" spans="1:16" ht="13.5" thickBot="1">
      <c r="A122" s="1025"/>
      <c r="B122" s="985"/>
      <c r="C122" s="1026"/>
      <c r="D122" s="1026"/>
      <c r="E122" s="1179"/>
      <c r="F122" s="990"/>
      <c r="L122"/>
      <c r="M122"/>
      <c r="N122"/>
      <c r="O122"/>
      <c r="P122"/>
    </row>
    <row r="123" spans="1:16" ht="13.5" thickBot="1">
      <c r="A123" s="1025"/>
      <c r="B123" s="1028" t="s">
        <v>1033</v>
      </c>
      <c r="C123" s="1029"/>
      <c r="D123" s="1029"/>
      <c r="E123" s="1180"/>
      <c r="F123" s="1000">
        <f>SUM(F51:F122)</f>
        <v>0</v>
      </c>
      <c r="L123"/>
      <c r="M123"/>
      <c r="N123"/>
      <c r="O123"/>
      <c r="P123"/>
    </row>
    <row r="124" spans="1:16">
      <c r="A124" s="1025"/>
      <c r="B124" s="1030"/>
      <c r="C124" s="1026"/>
      <c r="D124" s="1026"/>
      <c r="E124" s="1179"/>
      <c r="F124" s="990"/>
      <c r="L124"/>
      <c r="M124"/>
      <c r="N124"/>
      <c r="O124"/>
      <c r="P124"/>
    </row>
    <row r="125" spans="1:16">
      <c r="A125" s="1004" t="s">
        <v>760</v>
      </c>
      <c r="B125" s="1005" t="s">
        <v>1034</v>
      </c>
      <c r="C125" s="1006"/>
      <c r="D125" s="1006"/>
      <c r="E125" s="1172"/>
      <c r="F125" s="1007"/>
      <c r="L125"/>
      <c r="M125"/>
      <c r="N125"/>
      <c r="O125"/>
      <c r="P125"/>
    </row>
    <row r="126" spans="1:16">
      <c r="A126" s="1031"/>
      <c r="B126" s="1032"/>
      <c r="C126" s="1026"/>
      <c r="D126" s="1026"/>
      <c r="E126" s="1179"/>
      <c r="F126" s="1027"/>
      <c r="L126"/>
      <c r="M126"/>
      <c r="N126"/>
      <c r="O126"/>
      <c r="P126"/>
    </row>
    <row r="127" spans="1:16" ht="38.25">
      <c r="A127" s="1033" t="s">
        <v>493</v>
      </c>
      <c r="B127" s="1034" t="s">
        <v>1035</v>
      </c>
      <c r="C127" s="986"/>
      <c r="D127" s="986"/>
      <c r="E127" s="1169"/>
      <c r="F127" s="990"/>
      <c r="L127"/>
      <c r="M127"/>
      <c r="N127"/>
      <c r="O127"/>
      <c r="P127"/>
    </row>
    <row r="128" spans="1:16">
      <c r="A128" s="984"/>
      <c r="B128" s="985" t="s">
        <v>1036</v>
      </c>
      <c r="C128" s="1035"/>
      <c r="D128" s="1035"/>
      <c r="E128" s="1181"/>
      <c r="F128" s="1036"/>
      <c r="L128"/>
      <c r="M128"/>
      <c r="N128"/>
      <c r="O128"/>
      <c r="P128"/>
    </row>
    <row r="129" spans="1:16">
      <c r="A129" s="984"/>
      <c r="B129" s="985" t="s">
        <v>1037</v>
      </c>
      <c r="C129" s="1037"/>
      <c r="D129" s="1037"/>
      <c r="E129" s="1182"/>
      <c r="F129" s="1036"/>
      <c r="L129"/>
      <c r="M129"/>
      <c r="N129"/>
      <c r="O129"/>
      <c r="P129"/>
    </row>
    <row r="130" spans="1:16">
      <c r="A130" s="984"/>
      <c r="B130" s="985" t="s">
        <v>1038</v>
      </c>
      <c r="C130" s="1035"/>
      <c r="D130" s="1035"/>
      <c r="E130" s="1181"/>
      <c r="F130" s="1036"/>
      <c r="L130"/>
      <c r="M130"/>
      <c r="N130"/>
      <c r="O130"/>
      <c r="P130"/>
    </row>
    <row r="131" spans="1:16">
      <c r="A131" s="984"/>
      <c r="B131" s="985" t="s">
        <v>1039</v>
      </c>
      <c r="C131" s="1037"/>
      <c r="D131" s="1037"/>
      <c r="E131" s="1182"/>
      <c r="F131" s="1036"/>
      <c r="L131"/>
      <c r="M131"/>
      <c r="N131"/>
      <c r="O131"/>
      <c r="P131"/>
    </row>
    <row r="132" spans="1:16">
      <c r="A132" s="984"/>
      <c r="B132" s="985" t="s">
        <v>1040</v>
      </c>
      <c r="C132" s="1035"/>
      <c r="D132" s="1035"/>
      <c r="E132" s="1181"/>
      <c r="F132" s="1036"/>
      <c r="L132"/>
      <c r="M132"/>
      <c r="N132"/>
      <c r="O132"/>
      <c r="P132"/>
    </row>
    <row r="133" spans="1:16">
      <c r="A133" s="984"/>
      <c r="B133" s="985" t="s">
        <v>1041</v>
      </c>
      <c r="C133" s="1035"/>
      <c r="D133" s="1035"/>
      <c r="E133" s="1181"/>
      <c r="F133" s="1036"/>
      <c r="L133"/>
      <c r="M133"/>
      <c r="N133"/>
      <c r="O133"/>
      <c r="P133"/>
    </row>
    <row r="134" spans="1:16">
      <c r="A134" s="984"/>
      <c r="B134" s="985" t="s">
        <v>1042</v>
      </c>
      <c r="C134" s="1038"/>
      <c r="D134" s="1039"/>
      <c r="E134" s="1181"/>
      <c r="F134" s="1036"/>
      <c r="L134"/>
      <c r="M134"/>
      <c r="N134"/>
      <c r="O134"/>
      <c r="P134"/>
    </row>
    <row r="135" spans="1:16">
      <c r="A135" s="984"/>
      <c r="B135" s="1040"/>
      <c r="C135" s="988" t="s">
        <v>303</v>
      </c>
      <c r="D135" s="988">
        <v>1</v>
      </c>
      <c r="E135" s="1168"/>
      <c r="F135" s="989">
        <f>D135*E135</f>
        <v>0</v>
      </c>
      <c r="L135"/>
      <c r="M135"/>
      <c r="N135"/>
      <c r="O135"/>
      <c r="P135"/>
    </row>
    <row r="136" spans="1:16">
      <c r="A136" s="984"/>
      <c r="B136" s="1040"/>
      <c r="C136" s="1041"/>
      <c r="D136" s="1035"/>
      <c r="E136" s="1183"/>
      <c r="F136" s="1036"/>
      <c r="L136"/>
      <c r="M136"/>
      <c r="N136"/>
      <c r="O136"/>
      <c r="P136"/>
    </row>
    <row r="137" spans="1:16">
      <c r="A137" s="984" t="s">
        <v>495</v>
      </c>
      <c r="B137" s="985" t="s">
        <v>1043</v>
      </c>
      <c r="C137" s="988" t="s">
        <v>303</v>
      </c>
      <c r="D137" s="988">
        <v>1</v>
      </c>
      <c r="E137" s="1168"/>
      <c r="F137" s="989">
        <f>D137*E137</f>
        <v>0</v>
      </c>
      <c r="L137"/>
      <c r="M137"/>
      <c r="N137"/>
      <c r="O137"/>
      <c r="P137"/>
    </row>
    <row r="138" spans="1:16">
      <c r="A138" s="973"/>
      <c r="B138" s="985"/>
      <c r="C138" s="1041"/>
      <c r="D138" s="1041"/>
      <c r="E138" s="1183"/>
      <c r="F138" s="1042"/>
      <c r="L138"/>
      <c r="M138"/>
      <c r="N138"/>
      <c r="O138"/>
      <c r="P138"/>
    </row>
    <row r="139" spans="1:16" ht="25.5">
      <c r="A139" s="984" t="s">
        <v>760</v>
      </c>
      <c r="B139" s="985" t="s">
        <v>1044</v>
      </c>
      <c r="C139" s="988" t="s">
        <v>303</v>
      </c>
      <c r="D139" s="988">
        <v>1</v>
      </c>
      <c r="E139" s="1168"/>
      <c r="F139" s="989">
        <f>D139*E139</f>
        <v>0</v>
      </c>
      <c r="L139"/>
      <c r="M139"/>
      <c r="N139"/>
      <c r="O139"/>
      <c r="P139"/>
    </row>
    <row r="140" spans="1:16">
      <c r="A140" s="973"/>
      <c r="B140" s="985"/>
      <c r="C140" s="1041"/>
      <c r="D140" s="1041"/>
      <c r="E140" s="1183"/>
      <c r="F140" s="1042"/>
      <c r="L140"/>
      <c r="M140"/>
      <c r="N140"/>
      <c r="O140"/>
      <c r="P140"/>
    </row>
    <row r="141" spans="1:16">
      <c r="A141" s="984" t="s">
        <v>498</v>
      </c>
      <c r="B141" s="985" t="s">
        <v>1045</v>
      </c>
      <c r="C141" s="988" t="s">
        <v>303</v>
      </c>
      <c r="D141" s="988">
        <v>1</v>
      </c>
      <c r="E141" s="1168"/>
      <c r="F141" s="989">
        <f>D141*E141</f>
        <v>0</v>
      </c>
      <c r="L141"/>
      <c r="M141"/>
      <c r="N141"/>
      <c r="O141"/>
      <c r="P141"/>
    </row>
    <row r="142" spans="1:16">
      <c r="A142" s="973"/>
      <c r="B142" s="985"/>
      <c r="C142" s="1041"/>
      <c r="D142" s="1041"/>
      <c r="E142" s="1183"/>
      <c r="F142" s="1042"/>
      <c r="L142"/>
      <c r="M142"/>
      <c r="N142"/>
      <c r="O142"/>
      <c r="P142"/>
    </row>
    <row r="143" spans="1:16">
      <c r="A143" s="984" t="s">
        <v>500</v>
      </c>
      <c r="B143" s="985" t="s">
        <v>1046</v>
      </c>
      <c r="C143" s="988" t="s">
        <v>303</v>
      </c>
      <c r="D143" s="988">
        <v>1</v>
      </c>
      <c r="E143" s="1184"/>
      <c r="F143" s="989">
        <f>D143*E143</f>
        <v>0</v>
      </c>
      <c r="L143"/>
      <c r="M143"/>
      <c r="N143"/>
      <c r="O143"/>
      <c r="P143"/>
    </row>
    <row r="144" spans="1:16">
      <c r="A144" s="973"/>
      <c r="B144" s="985"/>
      <c r="C144" s="1041"/>
      <c r="D144" s="1041"/>
      <c r="E144" s="1183"/>
      <c r="F144" s="1042"/>
      <c r="L144"/>
      <c r="M144"/>
      <c r="N144"/>
      <c r="O144"/>
      <c r="P144"/>
    </row>
    <row r="145" spans="1:16" ht="38.25">
      <c r="A145" s="984" t="s">
        <v>786</v>
      </c>
      <c r="B145" s="1043" t="s">
        <v>1047</v>
      </c>
      <c r="C145" s="988" t="s">
        <v>303</v>
      </c>
      <c r="D145" s="988">
        <v>1</v>
      </c>
      <c r="E145" s="1168"/>
      <c r="F145" s="989">
        <f>D145*E145</f>
        <v>0</v>
      </c>
      <c r="L145"/>
      <c r="M145"/>
      <c r="N145"/>
      <c r="O145"/>
      <c r="P145"/>
    </row>
    <row r="146" spans="1:16" ht="13.5" thickBot="1">
      <c r="A146" s="984"/>
      <c r="B146" s="974"/>
      <c r="C146" s="1041"/>
      <c r="D146" s="1041"/>
      <c r="E146" s="1183"/>
      <c r="F146" s="1042"/>
      <c r="L146"/>
      <c r="M146"/>
      <c r="N146"/>
      <c r="O146"/>
      <c r="P146"/>
    </row>
    <row r="147" spans="1:16" ht="13.5" thickBot="1">
      <c r="A147" s="1044"/>
      <c r="B147" s="1045" t="s">
        <v>1048</v>
      </c>
      <c r="C147" s="1046"/>
      <c r="D147" s="1046"/>
      <c r="E147" s="1171"/>
      <c r="F147" s="1000">
        <f>SUM(F127:F145)</f>
        <v>0</v>
      </c>
      <c r="L147"/>
      <c r="M147"/>
      <c r="N147"/>
      <c r="O147"/>
      <c r="P147"/>
    </row>
    <row r="148" spans="1:16">
      <c r="A148" s="984"/>
      <c r="B148" s="974"/>
      <c r="C148" s="1041"/>
      <c r="D148" s="1041"/>
      <c r="E148" s="1183"/>
      <c r="F148" s="1042"/>
      <c r="L148"/>
      <c r="M148"/>
      <c r="N148"/>
      <c r="O148"/>
      <c r="P148"/>
    </row>
    <row r="149" spans="1:16">
      <c r="A149" s="984"/>
      <c r="B149" s="974"/>
      <c r="C149" s="1041"/>
      <c r="D149" s="1041"/>
      <c r="E149" s="1042"/>
      <c r="F149" s="1042"/>
      <c r="L149"/>
      <c r="M149"/>
      <c r="N149"/>
      <c r="O149"/>
      <c r="P149"/>
    </row>
    <row r="150" spans="1:16">
      <c r="A150" s="1047"/>
      <c r="B150" s="1048"/>
      <c r="C150" s="1049"/>
      <c r="D150" s="1049"/>
      <c r="E150" s="1050"/>
      <c r="F150" s="1051"/>
      <c r="L150"/>
      <c r="M150"/>
      <c r="N150"/>
      <c r="O150"/>
      <c r="P150"/>
    </row>
    <row r="151" spans="1:16">
      <c r="A151" s="1052"/>
      <c r="B151" s="1053" t="s">
        <v>1049</v>
      </c>
      <c r="C151" s="986"/>
      <c r="D151" s="986"/>
      <c r="E151" s="990"/>
      <c r="F151" s="1054"/>
      <c r="L151"/>
      <c r="M151"/>
      <c r="N151"/>
      <c r="O151"/>
      <c r="P151"/>
    </row>
    <row r="152" spans="1:16">
      <c r="A152" s="1052"/>
      <c r="B152" s="1055"/>
      <c r="C152" s="986"/>
      <c r="D152" s="986"/>
      <c r="E152" s="990"/>
      <c r="F152" s="1054"/>
      <c r="L152"/>
      <c r="M152"/>
      <c r="N152"/>
      <c r="O152"/>
      <c r="P152"/>
    </row>
    <row r="153" spans="1:16">
      <c r="A153" s="1052" t="s">
        <v>493</v>
      </c>
      <c r="B153" s="1056" t="s">
        <v>1050</v>
      </c>
      <c r="C153" s="988"/>
      <c r="D153" s="988"/>
      <c r="E153" s="989"/>
      <c r="F153" s="1057">
        <f>F49</f>
        <v>0</v>
      </c>
      <c r="L153"/>
      <c r="M153"/>
      <c r="N153"/>
      <c r="O153"/>
      <c r="P153"/>
    </row>
    <row r="154" spans="1:16">
      <c r="A154" s="1052"/>
      <c r="B154" s="1056"/>
      <c r="C154" s="986"/>
      <c r="D154" s="986"/>
      <c r="E154" s="990"/>
      <c r="F154" s="1054"/>
      <c r="L154"/>
      <c r="M154"/>
      <c r="N154"/>
      <c r="O154"/>
      <c r="P154"/>
    </row>
    <row r="155" spans="1:16">
      <c r="A155" s="1052" t="s">
        <v>495</v>
      </c>
      <c r="B155" s="1056" t="s">
        <v>986</v>
      </c>
      <c r="C155" s="988"/>
      <c r="D155" s="988"/>
      <c r="E155" s="989"/>
      <c r="F155" s="1057">
        <f>F123</f>
        <v>0</v>
      </c>
      <c r="L155"/>
      <c r="M155"/>
      <c r="N155"/>
      <c r="O155"/>
      <c r="P155"/>
    </row>
    <row r="156" spans="1:16">
      <c r="A156" s="1052"/>
      <c r="B156" s="1056"/>
      <c r="C156" s="986"/>
      <c r="D156" s="986"/>
      <c r="E156" s="990"/>
      <c r="F156" s="1054"/>
      <c r="L156"/>
      <c r="M156"/>
      <c r="N156"/>
      <c r="O156"/>
      <c r="P156"/>
    </row>
    <row r="157" spans="1:16">
      <c r="A157" s="1052" t="s">
        <v>760</v>
      </c>
      <c r="B157" s="1056" t="s">
        <v>1034</v>
      </c>
      <c r="C157" s="988"/>
      <c r="D157" s="988"/>
      <c r="E157" s="989"/>
      <c r="F157" s="1057">
        <f>F147</f>
        <v>0</v>
      </c>
      <c r="L157"/>
      <c r="M157"/>
      <c r="N157"/>
      <c r="O157"/>
      <c r="P157"/>
    </row>
    <row r="158" spans="1:16">
      <c r="A158" s="1052"/>
      <c r="B158" s="1055"/>
      <c r="C158" s="1058"/>
      <c r="D158" s="1058"/>
      <c r="E158" s="1059"/>
      <c r="F158" s="1060"/>
      <c r="L158"/>
      <c r="M158"/>
      <c r="N158"/>
      <c r="O158"/>
      <c r="P158"/>
    </row>
    <row r="159" spans="1:16">
      <c r="A159" s="1052"/>
      <c r="B159" s="1055"/>
      <c r="C159" s="1061" t="s">
        <v>1051</v>
      </c>
      <c r="D159" s="1062"/>
      <c r="E159" s="1063"/>
      <c r="F159" s="1064">
        <f>SUM(F153:F157)</f>
        <v>0</v>
      </c>
      <c r="L159"/>
      <c r="M159"/>
      <c r="N159"/>
      <c r="O159"/>
      <c r="P159"/>
    </row>
    <row r="160" spans="1:16">
      <c r="A160" s="1052"/>
      <c r="B160" s="1055"/>
      <c r="C160" s="1037"/>
      <c r="D160" s="986"/>
      <c r="E160" s="990"/>
      <c r="F160" s="1054"/>
      <c r="L160"/>
      <c r="M160"/>
      <c r="N160"/>
      <c r="O160"/>
      <c r="P160"/>
    </row>
    <row r="161" spans="1:16">
      <c r="A161" s="1052"/>
      <c r="B161" s="1055"/>
      <c r="C161" s="1065" t="s">
        <v>1052</v>
      </c>
      <c r="D161" s="1062"/>
      <c r="E161" s="1066"/>
      <c r="F161" s="1067">
        <f>F159*0.25</f>
        <v>0</v>
      </c>
      <c r="L161"/>
      <c r="M161"/>
      <c r="N161"/>
      <c r="O161"/>
      <c r="P161"/>
    </row>
    <row r="162" spans="1:16">
      <c r="A162" s="1052"/>
      <c r="B162" s="1055"/>
      <c r="C162" s="986"/>
      <c r="D162" s="986"/>
      <c r="E162" s="990"/>
      <c r="F162" s="1054"/>
      <c r="L162"/>
      <c r="M162"/>
      <c r="N162"/>
      <c r="O162"/>
      <c r="P162"/>
    </row>
    <row r="163" spans="1:16">
      <c r="A163" s="1052"/>
      <c r="B163" s="1055"/>
      <c r="C163" s="1061" t="s">
        <v>1053</v>
      </c>
      <c r="D163" s="1062"/>
      <c r="E163" s="1066"/>
      <c r="F163" s="1064">
        <f>SUM(F159:F161)</f>
        <v>0</v>
      </c>
      <c r="L163"/>
      <c r="M163"/>
      <c r="N163"/>
      <c r="O163"/>
      <c r="P163"/>
    </row>
    <row r="164" spans="1:16">
      <c r="A164" s="1068"/>
      <c r="B164" s="1069"/>
      <c r="C164" s="1070"/>
      <c r="D164" s="1071"/>
      <c r="E164" s="1072"/>
      <c r="F164" s="1073"/>
      <c r="L164"/>
      <c r="M164"/>
      <c r="N164"/>
      <c r="O164"/>
      <c r="P164"/>
    </row>
    <row r="165" spans="1:16">
      <c r="A165" s="1074"/>
      <c r="B165" s="1075"/>
      <c r="C165" s="1076"/>
      <c r="D165" s="1077"/>
      <c r="E165" s="991"/>
      <c r="F165" s="991"/>
      <c r="L165"/>
      <c r="M165"/>
      <c r="N165"/>
      <c r="O165"/>
      <c r="P165"/>
    </row>
    <row r="166" spans="1:16">
      <c r="A166" s="1074"/>
      <c r="B166" s="1075"/>
      <c r="C166" s="1076"/>
      <c r="D166" s="1077"/>
      <c r="E166" s="991"/>
      <c r="F166" s="991"/>
      <c r="L166"/>
      <c r="M166"/>
      <c r="N166"/>
      <c r="O166"/>
      <c r="P166"/>
    </row>
    <row r="167" spans="1:16">
      <c r="A167" s="1074"/>
      <c r="B167" s="1075"/>
      <c r="C167" s="1076"/>
      <c r="D167" s="1077"/>
      <c r="E167" s="991"/>
      <c r="F167" s="991"/>
      <c r="L167"/>
      <c r="M167"/>
      <c r="N167"/>
      <c r="O167"/>
      <c r="P167"/>
    </row>
    <row r="168" spans="1:16">
      <c r="A168" s="1074"/>
      <c r="B168" s="1075"/>
      <c r="C168" s="1076"/>
      <c r="D168" s="1077"/>
      <c r="E168" s="991"/>
      <c r="F168" s="991"/>
      <c r="L168"/>
      <c r="M168"/>
      <c r="N168"/>
      <c r="O168"/>
      <c r="P168"/>
    </row>
    <row r="169" spans="1:16">
      <c r="A169" s="1074"/>
      <c r="B169" s="1075"/>
      <c r="C169" s="1076"/>
      <c r="D169" s="1077"/>
      <c r="E169" s="991"/>
      <c r="F169" s="991"/>
      <c r="L169"/>
      <c r="M169"/>
      <c r="N169"/>
      <c r="O169"/>
      <c r="P169"/>
    </row>
    <row r="170" spans="1:16">
      <c r="A170" s="1074"/>
      <c r="B170" s="1075"/>
      <c r="C170" s="1076"/>
      <c r="D170" s="1077"/>
      <c r="E170" s="991"/>
      <c r="F170" s="991"/>
      <c r="L170"/>
      <c r="M170"/>
      <c r="N170"/>
      <c r="O170"/>
      <c r="P170"/>
    </row>
    <row r="171" spans="1:16">
      <c r="A171" s="1074"/>
      <c r="B171" s="1075"/>
      <c r="C171" s="1076"/>
      <c r="D171" s="1077"/>
      <c r="E171" s="991"/>
      <c r="F171" s="991"/>
      <c r="L171"/>
      <c r="M171"/>
      <c r="N171"/>
      <c r="O171"/>
      <c r="P171"/>
    </row>
    <row r="172" spans="1:16">
      <c r="A172" s="1074"/>
      <c r="B172" s="1075"/>
      <c r="C172" s="1076"/>
      <c r="D172" s="1077"/>
      <c r="E172" s="991"/>
      <c r="F172" s="991"/>
      <c r="L172"/>
      <c r="M172"/>
      <c r="N172"/>
      <c r="O172"/>
      <c r="P172"/>
    </row>
    <row r="173" spans="1:16">
      <c r="A173" s="1074"/>
      <c r="B173" s="1075"/>
      <c r="C173" s="1076"/>
      <c r="D173" s="1077"/>
      <c r="E173" s="991"/>
      <c r="F173" s="991"/>
      <c r="L173"/>
      <c r="M173"/>
      <c r="N173"/>
      <c r="O173"/>
      <c r="P173"/>
    </row>
    <row r="174" spans="1:16">
      <c r="A174" s="1074"/>
      <c r="B174" s="1075"/>
      <c r="C174" s="1076"/>
      <c r="D174" s="1077"/>
      <c r="E174" s="991"/>
      <c r="F174" s="991"/>
      <c r="L174"/>
      <c r="M174"/>
      <c r="N174"/>
      <c r="O174"/>
      <c r="P174"/>
    </row>
    <row r="175" spans="1:16">
      <c r="A175" s="1074"/>
      <c r="B175" s="1075"/>
      <c r="C175" s="1076"/>
      <c r="D175" s="1077"/>
      <c r="E175" s="991"/>
      <c r="F175" s="991"/>
      <c r="L175"/>
      <c r="M175"/>
      <c r="N175"/>
      <c r="O175"/>
      <c r="P175"/>
    </row>
    <row r="176" spans="1:16">
      <c r="A176" s="1074"/>
      <c r="B176" s="1075"/>
      <c r="C176" s="1076"/>
      <c r="D176" s="1077"/>
      <c r="E176" s="991"/>
      <c r="F176" s="991"/>
      <c r="L176"/>
      <c r="M176"/>
      <c r="N176"/>
      <c r="O176"/>
      <c r="P176"/>
    </row>
    <row r="177" spans="1:16">
      <c r="A177" s="1074"/>
      <c r="B177" s="1075"/>
      <c r="C177" s="1076"/>
      <c r="D177" s="1077"/>
      <c r="E177" s="991"/>
      <c r="F177" s="991"/>
      <c r="L177"/>
      <c r="M177"/>
      <c r="N177"/>
      <c r="O177"/>
      <c r="P177"/>
    </row>
    <row r="178" spans="1:16">
      <c r="A178" s="1074"/>
      <c r="B178" s="1075"/>
      <c r="C178" s="1076"/>
      <c r="D178" s="1077"/>
      <c r="E178" s="991"/>
      <c r="F178" s="991"/>
      <c r="L178"/>
      <c r="M178"/>
      <c r="N178"/>
      <c r="O178"/>
      <c r="P178"/>
    </row>
    <row r="179" spans="1:16">
      <c r="A179" s="1074"/>
      <c r="B179" s="1075"/>
      <c r="C179" s="1076"/>
      <c r="D179" s="1077"/>
      <c r="E179" s="991"/>
      <c r="F179" s="991"/>
      <c r="L179"/>
      <c r="M179"/>
      <c r="N179"/>
      <c r="O179"/>
      <c r="P179"/>
    </row>
    <row r="180" spans="1:16">
      <c r="A180" s="1074"/>
      <c r="B180" s="1075"/>
      <c r="C180" s="1076"/>
      <c r="D180" s="1077"/>
      <c r="E180" s="991"/>
      <c r="F180" s="991"/>
      <c r="L180"/>
      <c r="M180"/>
      <c r="N180"/>
      <c r="O180"/>
      <c r="P180"/>
    </row>
    <row r="181" spans="1:16">
      <c r="A181" s="1074"/>
      <c r="B181" s="1075"/>
      <c r="C181" s="1076"/>
      <c r="D181" s="1077"/>
      <c r="E181" s="991"/>
      <c r="F181" s="991"/>
      <c r="L181"/>
      <c r="M181"/>
      <c r="N181"/>
      <c r="O181"/>
      <c r="P181"/>
    </row>
    <row r="182" spans="1:16">
      <c r="A182" s="1074"/>
      <c r="B182" s="1075"/>
      <c r="C182" s="1076"/>
      <c r="D182" s="1077"/>
      <c r="E182" s="991"/>
      <c r="F182" s="991"/>
      <c r="L182"/>
      <c r="M182"/>
      <c r="N182"/>
      <c r="O182"/>
      <c r="P182"/>
    </row>
    <row r="183" spans="1:16">
      <c r="A183" s="1074"/>
      <c r="B183" s="1075"/>
      <c r="C183" s="1076"/>
      <c r="D183" s="1077"/>
      <c r="E183" s="991"/>
      <c r="F183" s="991"/>
      <c r="L183"/>
      <c r="M183"/>
      <c r="N183"/>
      <c r="O183"/>
      <c r="P183"/>
    </row>
    <row r="184" spans="1:16">
      <c r="A184" s="1074"/>
      <c r="B184" s="1075"/>
      <c r="C184" s="1076"/>
      <c r="D184" s="1077"/>
      <c r="E184" s="991"/>
      <c r="F184" s="991"/>
      <c r="L184"/>
      <c r="M184"/>
      <c r="N184"/>
      <c r="O184"/>
      <c r="P184"/>
    </row>
    <row r="185" spans="1:16">
      <c r="A185" s="1074"/>
      <c r="B185" s="1075"/>
      <c r="C185" s="1076"/>
      <c r="D185" s="1077"/>
      <c r="E185" s="991"/>
      <c r="F185" s="991"/>
      <c r="L185"/>
      <c r="M185"/>
      <c r="N185"/>
      <c r="O185"/>
      <c r="P185"/>
    </row>
    <row r="186" spans="1:16">
      <c r="A186" s="1074"/>
      <c r="B186" s="1075"/>
      <c r="C186" s="1076"/>
      <c r="D186" s="1077"/>
      <c r="E186" s="991"/>
      <c r="F186" s="991"/>
      <c r="L186"/>
      <c r="M186"/>
      <c r="N186"/>
      <c r="O186"/>
      <c r="P186"/>
    </row>
    <row r="187" spans="1:16">
      <c r="A187" s="1074"/>
      <c r="B187" s="1075"/>
      <c r="C187" s="1076"/>
      <c r="D187" s="1077"/>
      <c r="E187" s="991"/>
      <c r="F187" s="991"/>
      <c r="L187"/>
      <c r="M187"/>
      <c r="N187"/>
      <c r="O187"/>
      <c r="P187"/>
    </row>
    <row r="188" spans="1:16">
      <c r="A188" s="1074"/>
      <c r="B188" s="1075"/>
      <c r="C188" s="1076"/>
      <c r="D188" s="1077"/>
      <c r="E188" s="991"/>
      <c r="F188" s="991"/>
      <c r="L188"/>
      <c r="M188"/>
      <c r="N188"/>
      <c r="O188"/>
      <c r="P188"/>
    </row>
    <row r="189" spans="1:16">
      <c r="A189" s="1074"/>
      <c r="B189" s="1078"/>
      <c r="C189" s="1077"/>
      <c r="D189" s="1077"/>
      <c r="E189" s="991"/>
      <c r="F189" s="991"/>
      <c r="L189"/>
      <c r="M189"/>
      <c r="N189"/>
      <c r="O189"/>
      <c r="P189"/>
    </row>
    <row r="190" spans="1:16">
      <c r="A190" s="1074"/>
      <c r="B190" s="1078"/>
      <c r="C190" s="1077"/>
      <c r="D190" s="1077"/>
      <c r="E190" s="991"/>
      <c r="F190" s="991"/>
      <c r="L190"/>
      <c r="M190"/>
      <c r="N190"/>
      <c r="O190"/>
      <c r="P190"/>
    </row>
    <row r="191" spans="1:16">
      <c r="A191" s="1074"/>
      <c r="B191" s="1078"/>
      <c r="C191" s="1077"/>
      <c r="D191" s="1077"/>
      <c r="E191" s="991"/>
      <c r="F191" s="991"/>
      <c r="L191"/>
      <c r="M191"/>
      <c r="N191"/>
      <c r="O191"/>
      <c r="P191"/>
    </row>
  </sheetData>
  <sheetProtection password="C844" sheet="1" objects="1" scenarios="1" selectLockedCells="1"/>
  <mergeCells count="1">
    <mergeCell ref="B2:F2"/>
  </mergeCells>
  <pageMargins left="0.70866141732283472" right="0.70866141732283472" top="0.74803149606299213" bottom="0.74803149606299213" header="0.31496062992125984" footer="0.31496062992125984"/>
  <pageSetup paperSize="9" scale="95" orientation="portrait" r:id="rId1"/>
  <headerFooter>
    <oddHeader>&amp;L&amp;"Arial,Regular"&amp;6MAPA 4 - ELEKTROTEHNIČKI PROJEKT&amp;C&amp;"Arial,Regular"&amp;6REKONSTRUKCIJA DIJELA ULICE PUT STANOVA U ZADRU</oddHeader>
    <oddFooter>&amp;L&amp;"Arial,Regular"&amp;6ALEN INŽENJERING d.o.o. - ZADAR  -  T.D. 27-G-IZ/2018 - lipanj 2018</oddFooter>
  </headerFooter>
  <rowBreaks count="5" manualBreakCount="5">
    <brk id="50" max="5" man="1"/>
    <brk id="74" max="5" man="1"/>
    <brk id="94" max="5" man="1"/>
    <brk id="124" max="16383" man="1"/>
    <brk id="14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view="pageBreakPreview" topLeftCell="A2" zoomScaleNormal="100" zoomScaleSheetLayoutView="100" workbookViewId="0">
      <selection activeCell="A5" sqref="A1:XFD1048576"/>
    </sheetView>
  </sheetViews>
  <sheetFormatPr defaultRowHeight="12.75"/>
  <cols>
    <col min="1" max="1" width="2.7109375" style="1196" bestFit="1" customWidth="1"/>
    <col min="2" max="2" width="3" style="1196" customWidth="1"/>
    <col min="3" max="3" width="34.5703125" style="1196" customWidth="1"/>
    <col min="4" max="6" width="9.140625" style="1196"/>
    <col min="7" max="7" width="11.7109375" style="1196" bestFit="1" customWidth="1"/>
    <col min="8" max="16384" width="9.140625" style="1196"/>
  </cols>
  <sheetData>
    <row r="1" spans="1:19" s="1185" customFormat="1" ht="12" customHeight="1">
      <c r="A1" s="1296" t="s">
        <v>26</v>
      </c>
      <c r="B1" s="1296"/>
      <c r="C1" s="1296"/>
      <c r="D1" s="1296"/>
      <c r="E1" s="1296"/>
      <c r="F1" s="1296"/>
      <c r="H1" s="1186" t="s">
        <v>328</v>
      </c>
      <c r="I1" s="1187"/>
      <c r="J1" s="1187"/>
      <c r="K1" s="1187"/>
      <c r="L1" s="1187"/>
    </row>
    <row r="2" spans="1:19" s="1185" customFormat="1" ht="12" customHeight="1">
      <c r="A2" s="1268" t="s">
        <v>59</v>
      </c>
      <c r="B2" s="1268"/>
      <c r="C2" s="1268"/>
      <c r="D2" s="1268"/>
      <c r="E2" s="1268"/>
      <c r="F2" s="1268"/>
      <c r="G2" s="1268"/>
      <c r="H2" s="1188"/>
      <c r="I2" s="1188"/>
      <c r="J2" s="1188"/>
      <c r="K2" s="1188"/>
      <c r="L2" s="1188"/>
      <c r="P2" s="1189"/>
      <c r="Q2" s="1190"/>
      <c r="S2" s="1191"/>
    </row>
    <row r="3" spans="1:19" s="1185" customFormat="1" ht="12" customHeight="1">
      <c r="A3" s="1297" t="s">
        <v>327</v>
      </c>
      <c r="B3" s="1297"/>
      <c r="C3" s="1297"/>
      <c r="D3" s="1297"/>
      <c r="E3" s="1297"/>
      <c r="F3" s="1297"/>
      <c r="G3" s="1192"/>
      <c r="H3" s="1193" t="s">
        <v>1054</v>
      </c>
      <c r="I3" s="1194"/>
      <c r="J3" s="1194"/>
      <c r="K3" s="1194"/>
      <c r="L3" s="1194"/>
      <c r="P3" s="1189"/>
      <c r="Q3" s="1190"/>
      <c r="S3" s="1191"/>
    </row>
    <row r="4" spans="1:19" s="1195" customFormat="1"/>
    <row r="5" spans="1:19" s="1195" customFormat="1"/>
    <row r="8" spans="1:19" s="1197" customFormat="1" ht="18">
      <c r="B8" s="1295" t="s">
        <v>504</v>
      </c>
      <c r="C8" s="1295"/>
      <c r="D8" s="1295"/>
      <c r="E8" s="1295"/>
      <c r="F8" s="1295"/>
      <c r="G8" s="1295"/>
    </row>
    <row r="9" spans="1:19" s="1197" customFormat="1" ht="15.75">
      <c r="D9" s="1304"/>
      <c r="E9" s="1304"/>
      <c r="F9" s="1198"/>
      <c r="G9" s="1199"/>
    </row>
    <row r="10" spans="1:19" s="1197" customFormat="1" ht="18">
      <c r="B10" s="1200"/>
      <c r="C10" s="1295" t="s">
        <v>505</v>
      </c>
      <c r="D10" s="1295"/>
      <c r="E10" s="1295"/>
      <c r="F10" s="1295"/>
      <c r="G10" s="1199"/>
    </row>
    <row r="11" spans="1:19" s="1197" customFormat="1" ht="18">
      <c r="D11" s="1200"/>
      <c r="E11" s="1200"/>
      <c r="F11" s="1198"/>
      <c r="G11" s="1201"/>
    </row>
    <row r="12" spans="1:19" s="1197" customFormat="1" ht="20.25">
      <c r="A12" s="1202"/>
      <c r="C12" s="1202"/>
      <c r="D12" s="1203"/>
      <c r="E12" s="1204"/>
      <c r="F12" s="1205"/>
      <c r="G12" s="1206"/>
    </row>
    <row r="13" spans="1:19" s="1197" customFormat="1" ht="15">
      <c r="A13" s="1207"/>
      <c r="C13" s="1207"/>
      <c r="D13" s="1208"/>
      <c r="E13" s="1209"/>
      <c r="F13" s="1210"/>
      <c r="G13" s="1211" t="s">
        <v>104</v>
      </c>
      <c r="I13" s="1212"/>
      <c r="J13" s="1201"/>
    </row>
    <row r="14" spans="1:19" s="1197" customFormat="1" ht="15">
      <c r="A14" s="1207"/>
      <c r="C14" s="1207"/>
      <c r="D14" s="1208"/>
      <c r="E14" s="1209"/>
      <c r="F14" s="1210"/>
      <c r="G14" s="1213"/>
      <c r="I14" s="1214"/>
    </row>
    <row r="15" spans="1:19" s="1197" customFormat="1" ht="15" customHeight="1">
      <c r="A15" s="1215" t="s">
        <v>493</v>
      </c>
      <c r="C15" s="1298" t="s">
        <v>494</v>
      </c>
      <c r="D15" s="1298"/>
      <c r="E15" s="1216"/>
      <c r="F15" s="1205"/>
      <c r="G15" s="1217">
        <f>'1 cesta'!G644</f>
        <v>0</v>
      </c>
      <c r="I15" s="1218"/>
      <c r="J15" s="1219"/>
      <c r="K15" s="1214"/>
      <c r="M15" s="1214"/>
    </row>
    <row r="16" spans="1:19" s="1197" customFormat="1" ht="15">
      <c r="A16" s="1215"/>
      <c r="C16" s="1220"/>
      <c r="D16" s="1305"/>
      <c r="E16" s="1305"/>
      <c r="F16" s="1205"/>
      <c r="G16" s="1221"/>
      <c r="I16" s="1212"/>
      <c r="J16" s="1222"/>
      <c r="K16" s="1214"/>
      <c r="L16" s="1223"/>
      <c r="M16" s="1214"/>
    </row>
    <row r="17" spans="1:13" s="1197" customFormat="1" ht="15" customHeight="1">
      <c r="A17" s="1215" t="s">
        <v>495</v>
      </c>
      <c r="C17" s="1298" t="s">
        <v>496</v>
      </c>
      <c r="D17" s="1298"/>
      <c r="E17" s="1216"/>
      <c r="F17" s="1205"/>
      <c r="G17" s="1224">
        <f>'2 odvodnja'!G406</f>
        <v>0</v>
      </c>
      <c r="I17" s="1218"/>
      <c r="J17" s="1219"/>
      <c r="K17" s="1214"/>
      <c r="L17" s="1214"/>
      <c r="M17" s="1225"/>
    </row>
    <row r="18" spans="1:13" s="1197" customFormat="1" ht="14.25">
      <c r="A18" s="1226"/>
      <c r="D18" s="1227"/>
      <c r="E18" s="1214"/>
      <c r="F18" s="1198"/>
      <c r="G18" s="1221"/>
      <c r="I18" s="1228"/>
    </row>
    <row r="19" spans="1:13" s="1197" customFormat="1" ht="15" customHeight="1">
      <c r="A19" s="1215">
        <v>3</v>
      </c>
      <c r="C19" s="1298" t="s">
        <v>497</v>
      </c>
      <c r="D19" s="1298"/>
      <c r="E19" s="1229"/>
      <c r="F19" s="1205"/>
      <c r="G19" s="1224">
        <f>'3 voda'!F355</f>
        <v>0</v>
      </c>
      <c r="I19" s="1218"/>
    </row>
    <row r="20" spans="1:13" s="1197" customFormat="1" ht="14.25">
      <c r="A20" s="1226"/>
      <c r="D20" s="1227"/>
      <c r="E20" s="1230"/>
      <c r="F20" s="1198"/>
      <c r="G20" s="1221"/>
      <c r="I20" s="1228"/>
    </row>
    <row r="21" spans="1:13" s="1197" customFormat="1" ht="12.75" customHeight="1">
      <c r="A21" s="1215" t="s">
        <v>498</v>
      </c>
      <c r="C21" s="1298" t="s">
        <v>499</v>
      </c>
      <c r="D21" s="1298"/>
      <c r="E21" s="1216"/>
      <c r="F21" s="1205"/>
      <c r="G21" s="1217">
        <f>'4 elektro'!F159</f>
        <v>0</v>
      </c>
      <c r="I21" s="1218"/>
    </row>
    <row r="22" spans="1:13" s="1197" customFormat="1" ht="14.25">
      <c r="A22" s="1226"/>
      <c r="D22" s="1227"/>
      <c r="E22" s="1230"/>
      <c r="F22" s="1198"/>
      <c r="G22" s="1221"/>
      <c r="I22" s="1228"/>
    </row>
    <row r="23" spans="1:13" s="1197" customFormat="1">
      <c r="A23" s="1202"/>
      <c r="C23" s="1202"/>
      <c r="D23" s="1208"/>
      <c r="E23" s="1230"/>
      <c r="F23" s="1205"/>
      <c r="G23" s="1221"/>
    </row>
    <row r="24" spans="1:13" s="1197" customFormat="1" ht="15">
      <c r="A24" s="1202"/>
      <c r="C24" s="1299" t="s">
        <v>501</v>
      </c>
      <c r="D24" s="1300"/>
      <c r="E24" s="1300"/>
      <c r="F24" s="1231"/>
      <c r="G24" s="1217">
        <f>SUM(G15,G17,G19,G21)</f>
        <v>0</v>
      </c>
      <c r="I24" s="1218"/>
    </row>
    <row r="25" spans="1:13" s="1197" customFormat="1">
      <c r="D25" s="1227"/>
      <c r="E25" s="1230"/>
      <c r="F25" s="1198"/>
      <c r="G25" s="1221"/>
    </row>
    <row r="26" spans="1:13" s="1197" customFormat="1" ht="15" customHeight="1">
      <c r="A26" s="1197" t="s">
        <v>105</v>
      </c>
      <c r="C26" s="1301" t="s">
        <v>502</v>
      </c>
      <c r="D26" s="1302"/>
      <c r="E26" s="1232"/>
      <c r="F26" s="1231"/>
      <c r="G26" s="1233">
        <f>0.25*G24</f>
        <v>0</v>
      </c>
      <c r="I26" s="1221"/>
      <c r="J26" s="1234"/>
      <c r="K26" s="1303"/>
      <c r="L26" s="1303"/>
    </row>
    <row r="27" spans="1:13" s="1197" customFormat="1">
      <c r="D27" s="1227"/>
      <c r="E27" s="1230"/>
      <c r="F27" s="1198"/>
      <c r="G27" s="1221"/>
      <c r="I27" s="1199"/>
      <c r="J27" s="1219"/>
    </row>
    <row r="28" spans="1:13" s="1236" customFormat="1" ht="12.75" customHeight="1">
      <c r="A28" s="1235"/>
      <c r="C28" s="1293" t="s">
        <v>503</v>
      </c>
      <c r="D28" s="1294"/>
      <c r="E28" s="1294"/>
      <c r="F28" s="1237"/>
      <c r="G28" s="1238">
        <f>SUM(G24:G26)</f>
        <v>0</v>
      </c>
      <c r="I28" s="1239"/>
    </row>
    <row r="29" spans="1:13" s="1197" customFormat="1">
      <c r="D29" s="1227"/>
      <c r="E29" s="1230"/>
      <c r="F29" s="1198"/>
      <c r="G29" s="1199"/>
    </row>
    <row r="30" spans="1:13" s="1197" customFormat="1">
      <c r="D30" s="1227"/>
      <c r="E30" s="1230"/>
      <c r="F30" s="1198"/>
      <c r="G30" s="1199"/>
    </row>
  </sheetData>
  <sheetProtection password="C844" sheet="1" objects="1" scenarios="1" selectLockedCells="1" selectUnlockedCells="1"/>
  <mergeCells count="15">
    <mergeCell ref="K26:L26"/>
    <mergeCell ref="D9:E9"/>
    <mergeCell ref="C15:D15"/>
    <mergeCell ref="D16:E16"/>
    <mergeCell ref="C17:D17"/>
    <mergeCell ref="C28:E28"/>
    <mergeCell ref="B8:G8"/>
    <mergeCell ref="C10:F10"/>
    <mergeCell ref="A1:F1"/>
    <mergeCell ref="A2:G2"/>
    <mergeCell ref="A3:F3"/>
    <mergeCell ref="C19:D19"/>
    <mergeCell ref="C21:D21"/>
    <mergeCell ref="C24:E24"/>
    <mergeCell ref="C26:D26"/>
  </mergeCells>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1 CESTA_opce napomene</vt:lpstr>
      <vt:lpstr>1 cesta</vt:lpstr>
      <vt:lpstr>2 odvodnja</vt:lpstr>
      <vt:lpstr>3 voda - opce napomene</vt:lpstr>
      <vt:lpstr>3 voda</vt:lpstr>
      <vt:lpstr>4 elektro</vt:lpstr>
      <vt:lpstr>5 sveukupna rek</vt:lpstr>
      <vt:lpstr>'1 cesta'!Print_Area</vt:lpstr>
      <vt:lpstr>'1 CESTA_opce napomene'!Print_Area</vt:lpstr>
      <vt:lpstr>'2 odvodnja'!Print_Area</vt:lpstr>
      <vt:lpstr>'3 voda'!Print_Area</vt:lpstr>
      <vt:lpstr>'4 elektro'!Print_Area</vt:lpstr>
      <vt:lpstr>'5 sveukupna rek'!Print_Area</vt:lpstr>
      <vt:lpstr>'1 cesta'!Print_Titles</vt:lpstr>
      <vt:lpstr>'1 CESTA_opce napomene'!Print_Titles</vt:lpstr>
      <vt:lpstr>'2 odvodnja'!Print_Titles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dc:creator>
  <cp:lastModifiedBy>Mario Živković</cp:lastModifiedBy>
  <cp:lastPrinted>2018-07-16T06:43:24Z</cp:lastPrinted>
  <dcterms:created xsi:type="dcterms:W3CDTF">1997-07-08T12:11:51Z</dcterms:created>
  <dcterms:modified xsi:type="dcterms:W3CDTF">2018-07-16T09:09:47Z</dcterms:modified>
</cp:coreProperties>
</file>